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-645" yWindow="-150" windowWidth="10920" windowHeight="7320" tabRatio="923"/>
  </bookViews>
  <sheets>
    <sheet name="справка №1-БАЛАНС" sheetId="1" r:id="rId1"/>
    <sheet name="справка №2-ОТЧЕТ ЗА ДОХОДИТЕ" sheetId="2" r:id="rId2"/>
    <sheet name="справка №3-ОПП по прекия метод" sheetId="9" r:id="rId3"/>
    <sheet name="справка №4-ОСК" sheetId="4" r:id="rId4"/>
    <sheet name="справка №5" sheetId="10" r:id="rId5"/>
    <sheet name="справка №6" sheetId="11" r:id="rId6"/>
    <sheet name="справка №7" sheetId="12" r:id="rId7"/>
    <sheet name="справка №8" sheetId="8" r:id="rId8"/>
  </sheets>
  <externalReferences>
    <externalReference r:id="rId9"/>
  </externalReferences>
  <definedNames>
    <definedName name="_1_0011">'справка №1-БАЛАНС'!$C$11</definedName>
    <definedName name="_xlnm._FilterDatabase" localSheetId="0" hidden="1">'справка №1-БАЛАНС'!#REF!</definedName>
    <definedName name="_xlnm.Print_Area" localSheetId="3">'справка №4-ОСК'!$A$1:$N$35</definedName>
    <definedName name="_xlnm.Print_Area" localSheetId="7">'справка №8'!$1:$1048576</definedName>
    <definedName name="_xlnm.Print_Titles" localSheetId="0">'справка №1-БАЛАНС'!$8:$8</definedName>
  </definedNames>
  <calcPr calcId="124519"/>
</workbook>
</file>

<file path=xl/calcChain.xml><?xml version="1.0" encoding="utf-8"?>
<calcChain xmlns="http://schemas.openxmlformats.org/spreadsheetml/2006/main">
  <c r="D43" i="9"/>
  <c r="B6"/>
  <c r="E3" i="10"/>
  <c r="C5" i="12"/>
  <c r="A4" i="11"/>
  <c r="C95"/>
  <c r="D95" s="1"/>
  <c r="E95" s="1"/>
  <c r="C94"/>
  <c r="D94" s="1"/>
  <c r="E94" s="1"/>
  <c r="C93"/>
  <c r="D93" s="1"/>
  <c r="C89"/>
  <c r="D89" s="1"/>
  <c r="E89" s="1"/>
  <c r="C87"/>
  <c r="D87" s="1"/>
  <c r="E87" s="1"/>
  <c r="C76"/>
  <c r="D76" s="1"/>
  <c r="D75" s="1"/>
  <c r="C72"/>
  <c r="C71" s="1"/>
  <c r="C64"/>
  <c r="E64" s="1"/>
  <c r="C57"/>
  <c r="C56" s="1"/>
  <c r="C42"/>
  <c r="C38" s="1"/>
  <c r="D38" s="1"/>
  <c r="C33"/>
  <c r="D33" s="1"/>
  <c r="C28"/>
  <c r="D28" s="1"/>
  <c r="E28" s="1"/>
  <c r="C26"/>
  <c r="D26" s="1"/>
  <c r="D24" s="1"/>
  <c r="F26" i="12"/>
  <c r="G26"/>
  <c r="H26"/>
  <c r="I26" s="1"/>
  <c r="E26"/>
  <c r="D26"/>
  <c r="C26"/>
  <c r="I25"/>
  <c r="I24"/>
  <c r="I23"/>
  <c r="I22"/>
  <c r="I21"/>
  <c r="I20"/>
  <c r="I19"/>
  <c r="F17"/>
  <c r="G17"/>
  <c r="H17"/>
  <c r="I17" s="1"/>
  <c r="E17"/>
  <c r="D17"/>
  <c r="C17"/>
  <c r="I16"/>
  <c r="I15"/>
  <c r="I14"/>
  <c r="I13"/>
  <c r="I12"/>
  <c r="I5"/>
  <c r="I4"/>
  <c r="C4"/>
  <c r="F102" i="11"/>
  <c r="F103"/>
  <c r="F104"/>
  <c r="F105"/>
  <c r="E105"/>
  <c r="D105"/>
  <c r="C105"/>
  <c r="F90"/>
  <c r="F85"/>
  <c r="F80"/>
  <c r="F75"/>
  <c r="F71"/>
  <c r="F96"/>
  <c r="F52"/>
  <c r="F56"/>
  <c r="F66" s="1"/>
  <c r="F97" s="1"/>
  <c r="E86"/>
  <c r="E88"/>
  <c r="E91"/>
  <c r="E92"/>
  <c r="E81"/>
  <c r="E82"/>
  <c r="E83"/>
  <c r="E84"/>
  <c r="E78"/>
  <c r="E73"/>
  <c r="E74"/>
  <c r="E68"/>
  <c r="C52"/>
  <c r="E52" s="1"/>
  <c r="D52"/>
  <c r="D56"/>
  <c r="D66" s="1"/>
  <c r="D80"/>
  <c r="C80"/>
  <c r="C75"/>
  <c r="E79"/>
  <c r="E77"/>
  <c r="E65"/>
  <c r="E63"/>
  <c r="E62"/>
  <c r="E61"/>
  <c r="E60"/>
  <c r="E59"/>
  <c r="E58"/>
  <c r="E55"/>
  <c r="E54"/>
  <c r="E53"/>
  <c r="E25"/>
  <c r="E27"/>
  <c r="E29"/>
  <c r="E31"/>
  <c r="E30"/>
  <c r="E32"/>
  <c r="E34"/>
  <c r="E35"/>
  <c r="E36"/>
  <c r="E37"/>
  <c r="E39"/>
  <c r="E40"/>
  <c r="E41"/>
  <c r="E21"/>
  <c r="E12"/>
  <c r="E11" s="1"/>
  <c r="E13"/>
  <c r="E14"/>
  <c r="E15"/>
  <c r="C16"/>
  <c r="D16"/>
  <c r="E16" s="1"/>
  <c r="E9"/>
  <c r="D11"/>
  <c r="D19" s="1"/>
  <c r="C11"/>
  <c r="C19"/>
  <c r="E20"/>
  <c r="E18"/>
  <c r="E17"/>
  <c r="E4"/>
  <c r="E3"/>
  <c r="A3"/>
  <c r="D17" i="10"/>
  <c r="E17"/>
  <c r="F17"/>
  <c r="H17"/>
  <c r="I17"/>
  <c r="K17"/>
  <c r="L17"/>
  <c r="M17"/>
  <c r="O17"/>
  <c r="P17"/>
  <c r="G18"/>
  <c r="J18" s="1"/>
  <c r="N18"/>
  <c r="Q18" s="1"/>
  <c r="G19"/>
  <c r="J19" s="1"/>
  <c r="R19" s="1"/>
  <c r="N19"/>
  <c r="Q19" s="1"/>
  <c r="D25"/>
  <c r="E25"/>
  <c r="F25"/>
  <c r="H25"/>
  <c r="I25"/>
  <c r="K25"/>
  <c r="L25"/>
  <c r="M25"/>
  <c r="N25"/>
  <c r="O25"/>
  <c r="P25"/>
  <c r="D27"/>
  <c r="D32"/>
  <c r="D38" s="1"/>
  <c r="E27"/>
  <c r="E32"/>
  <c r="E38" s="1"/>
  <c r="F27"/>
  <c r="F32"/>
  <c r="H27"/>
  <c r="H32"/>
  <c r="I27"/>
  <c r="I32"/>
  <c r="I38"/>
  <c r="K27"/>
  <c r="K32"/>
  <c r="K38" s="1"/>
  <c r="K40" s="1"/>
  <c r="L27"/>
  <c r="L32"/>
  <c r="M27"/>
  <c r="M32"/>
  <c r="M38"/>
  <c r="O27"/>
  <c r="O32"/>
  <c r="O38" s="1"/>
  <c r="P27"/>
  <c r="P32"/>
  <c r="G39"/>
  <c r="J39" s="1"/>
  <c r="N39"/>
  <c r="Q39" s="1"/>
  <c r="M40"/>
  <c r="I40"/>
  <c r="G37"/>
  <c r="J37" s="1"/>
  <c r="R37" s="1"/>
  <c r="N37"/>
  <c r="Q37" s="1"/>
  <c r="G36"/>
  <c r="J36" s="1"/>
  <c r="N36"/>
  <c r="Q36" s="1"/>
  <c r="G35"/>
  <c r="J35" s="1"/>
  <c r="R35" s="1"/>
  <c r="N35"/>
  <c r="Q35" s="1"/>
  <c r="G34"/>
  <c r="J34" s="1"/>
  <c r="N34"/>
  <c r="Q34" s="1"/>
  <c r="G33"/>
  <c r="J33" s="1"/>
  <c r="N33"/>
  <c r="Q33" s="1"/>
  <c r="G31"/>
  <c r="J31" s="1"/>
  <c r="R31" s="1"/>
  <c r="N31"/>
  <c r="Q31" s="1"/>
  <c r="G30"/>
  <c r="J30" s="1"/>
  <c r="N30"/>
  <c r="Q30" s="1"/>
  <c r="G29"/>
  <c r="J29" s="1"/>
  <c r="R29" s="1"/>
  <c r="N29"/>
  <c r="Q29" s="1"/>
  <c r="G28"/>
  <c r="J28" s="1"/>
  <c r="N28"/>
  <c r="Q28" s="1"/>
  <c r="G27"/>
  <c r="J27" s="1"/>
  <c r="R27" s="1"/>
  <c r="N27"/>
  <c r="Q27" s="1"/>
  <c r="G24"/>
  <c r="J24" s="1"/>
  <c r="N24"/>
  <c r="Q24" s="1"/>
  <c r="G23"/>
  <c r="J23" s="1"/>
  <c r="R23" s="1"/>
  <c r="N23"/>
  <c r="Q23" s="1"/>
  <c r="G22"/>
  <c r="J22" s="1"/>
  <c r="N22"/>
  <c r="Q22" s="1"/>
  <c r="G21"/>
  <c r="J21" s="1"/>
  <c r="R21" s="1"/>
  <c r="N21"/>
  <c r="Q21" s="1"/>
  <c r="G20"/>
  <c r="J20" s="1"/>
  <c r="R20" s="1"/>
  <c r="N20"/>
  <c r="Q20" s="1"/>
  <c r="G16"/>
  <c r="J16" s="1"/>
  <c r="N16"/>
  <c r="Q16" s="1"/>
  <c r="G15"/>
  <c r="J15" s="1"/>
  <c r="R15" s="1"/>
  <c r="N15"/>
  <c r="Q15" s="1"/>
  <c r="G14"/>
  <c r="J14" s="1"/>
  <c r="N14"/>
  <c r="Q14" s="1"/>
  <c r="G13"/>
  <c r="J13" s="1"/>
  <c r="N13"/>
  <c r="Q13" s="1"/>
  <c r="G12"/>
  <c r="J12" s="1"/>
  <c r="N12"/>
  <c r="Q12" s="1"/>
  <c r="G11"/>
  <c r="J11" s="1"/>
  <c r="N11"/>
  <c r="Q11" s="1"/>
  <c r="G10"/>
  <c r="J10" s="1"/>
  <c r="N10"/>
  <c r="Q10" s="1"/>
  <c r="G9"/>
  <c r="J9" s="1"/>
  <c r="R9" s="1"/>
  <c r="N9"/>
  <c r="Q9" s="1"/>
  <c r="P3"/>
  <c r="P2"/>
  <c r="E2"/>
  <c r="D42" i="9"/>
  <c r="D32"/>
  <c r="D20"/>
  <c r="C42"/>
  <c r="C32"/>
  <c r="C20"/>
  <c r="D5"/>
  <c r="B5"/>
  <c r="D4"/>
  <c r="B4"/>
  <c r="E4" i="2"/>
  <c r="H27" i="1"/>
  <c r="H33" s="1"/>
  <c r="G27"/>
  <c r="G33" s="1"/>
  <c r="H21"/>
  <c r="H25" s="1"/>
  <c r="G21"/>
  <c r="G25" s="1"/>
  <c r="H17"/>
  <c r="G17"/>
  <c r="C39"/>
  <c r="C34"/>
  <c r="C45" s="1"/>
  <c r="H49"/>
  <c r="H55" s="1"/>
  <c r="H61"/>
  <c r="H71" s="1"/>
  <c r="H79" s="1"/>
  <c r="D78"/>
  <c r="D84"/>
  <c r="D64"/>
  <c r="D75"/>
  <c r="D91"/>
  <c r="D32"/>
  <c r="D19"/>
  <c r="D27"/>
  <c r="D34"/>
  <c r="D39"/>
  <c r="D45"/>
  <c r="D51"/>
  <c r="G61"/>
  <c r="G71" s="1"/>
  <c r="G79" s="1"/>
  <c r="G49"/>
  <c r="G55" s="1"/>
  <c r="C32"/>
  <c r="C19"/>
  <c r="C27"/>
  <c r="C51"/>
  <c r="C75"/>
  <c r="C64"/>
  <c r="C78"/>
  <c r="C84" s="1"/>
  <c r="C91"/>
  <c r="H13" i="2"/>
  <c r="H24"/>
  <c r="H28" s="1"/>
  <c r="D26"/>
  <c r="D19"/>
  <c r="D28" s="1"/>
  <c r="D35"/>
  <c r="C26"/>
  <c r="C19"/>
  <c r="G24"/>
  <c r="G13"/>
  <c r="C35"/>
  <c r="E2"/>
  <c r="E3"/>
  <c r="H2"/>
  <c r="H3"/>
  <c r="C5" i="4"/>
  <c r="C4"/>
  <c r="C3"/>
  <c r="M4"/>
  <c r="M3"/>
  <c r="F17"/>
  <c r="M11"/>
  <c r="M12"/>
  <c r="M17"/>
  <c r="M21"/>
  <c r="M24"/>
  <c r="D17"/>
  <c r="D21"/>
  <c r="D24"/>
  <c r="D11"/>
  <c r="D12"/>
  <c r="E11"/>
  <c r="E12"/>
  <c r="E17"/>
  <c r="E21"/>
  <c r="E24"/>
  <c r="F11"/>
  <c r="F15" s="1"/>
  <c r="F12"/>
  <c r="F21"/>
  <c r="F24"/>
  <c r="G11"/>
  <c r="G12"/>
  <c r="G15" s="1"/>
  <c r="G17"/>
  <c r="G21"/>
  <c r="G24"/>
  <c r="H12"/>
  <c r="H15" s="1"/>
  <c r="H17"/>
  <c r="H29" s="1"/>
  <c r="H32" s="1"/>
  <c r="H21"/>
  <c r="H24"/>
  <c r="I16"/>
  <c r="I11"/>
  <c r="I12"/>
  <c r="I17"/>
  <c r="I21"/>
  <c r="I24"/>
  <c r="J11"/>
  <c r="J12"/>
  <c r="J17"/>
  <c r="J21"/>
  <c r="J24"/>
  <c r="J16"/>
  <c r="K17"/>
  <c r="K21"/>
  <c r="K24"/>
  <c r="K12"/>
  <c r="K15" s="1"/>
  <c r="C11"/>
  <c r="C12"/>
  <c r="C17"/>
  <c r="C21"/>
  <c r="C24"/>
  <c r="L24" s="1"/>
  <c r="L12"/>
  <c r="L13"/>
  <c r="L14"/>
  <c r="L17"/>
  <c r="L18"/>
  <c r="L19"/>
  <c r="L20"/>
  <c r="L21"/>
  <c r="L22"/>
  <c r="L23"/>
  <c r="L25"/>
  <c r="L26"/>
  <c r="L27"/>
  <c r="L28"/>
  <c r="L30"/>
  <c r="L31"/>
  <c r="B6" i="8"/>
  <c r="B5"/>
  <c r="F6"/>
  <c r="F5"/>
  <c r="F12"/>
  <c r="F19"/>
  <c r="C131"/>
  <c r="F147"/>
  <c r="F146"/>
  <c r="F145"/>
  <c r="F144"/>
  <c r="F143"/>
  <c r="F142"/>
  <c r="F141"/>
  <c r="F140"/>
  <c r="F139"/>
  <c r="F138"/>
  <c r="F137"/>
  <c r="F136"/>
  <c r="F135"/>
  <c r="F134"/>
  <c r="F133"/>
  <c r="F130"/>
  <c r="F129"/>
  <c r="F128"/>
  <c r="F127"/>
  <c r="F126"/>
  <c r="F125"/>
  <c r="F124"/>
  <c r="F123"/>
  <c r="F122"/>
  <c r="F121"/>
  <c r="F120"/>
  <c r="F119"/>
  <c r="F118"/>
  <c r="F117"/>
  <c r="F116"/>
  <c r="F113"/>
  <c r="F112"/>
  <c r="F111"/>
  <c r="F110"/>
  <c r="F109"/>
  <c r="F108"/>
  <c r="F107"/>
  <c r="F106"/>
  <c r="F105"/>
  <c r="F104"/>
  <c r="F103"/>
  <c r="F102"/>
  <c r="F101"/>
  <c r="F100"/>
  <c r="F99"/>
  <c r="F96"/>
  <c r="F95"/>
  <c r="F94"/>
  <c r="F93"/>
  <c r="F92"/>
  <c r="F91"/>
  <c r="F90"/>
  <c r="F89"/>
  <c r="F88"/>
  <c r="F87"/>
  <c r="F86"/>
  <c r="F85"/>
  <c r="F84"/>
  <c r="F83"/>
  <c r="F82"/>
  <c r="F77"/>
  <c r="F76"/>
  <c r="F75"/>
  <c r="F74"/>
  <c r="F73"/>
  <c r="F72"/>
  <c r="F71"/>
  <c r="F70"/>
  <c r="F69"/>
  <c r="F68"/>
  <c r="F67"/>
  <c r="F66"/>
  <c r="F65"/>
  <c r="F64"/>
  <c r="F63"/>
  <c r="F60"/>
  <c r="F59"/>
  <c r="F58"/>
  <c r="F57"/>
  <c r="F56"/>
  <c r="F55"/>
  <c r="F54"/>
  <c r="F53"/>
  <c r="F52"/>
  <c r="F51"/>
  <c r="F50"/>
  <c r="F49"/>
  <c r="F48"/>
  <c r="F47"/>
  <c r="F46"/>
  <c r="F43"/>
  <c r="F42"/>
  <c r="F41"/>
  <c r="F40"/>
  <c r="F39"/>
  <c r="F38"/>
  <c r="F37"/>
  <c r="F36"/>
  <c r="F35"/>
  <c r="F34"/>
  <c r="F33"/>
  <c r="F32"/>
  <c r="F31"/>
  <c r="F30"/>
  <c r="F29"/>
  <c r="F13"/>
  <c r="F14"/>
  <c r="F15"/>
  <c r="F16"/>
  <c r="F17"/>
  <c r="F18"/>
  <c r="F20"/>
  <c r="F21"/>
  <c r="F22"/>
  <c r="F23"/>
  <c r="F24"/>
  <c r="F25"/>
  <c r="F26"/>
  <c r="C148"/>
  <c r="C114"/>
  <c r="C97"/>
  <c r="C149"/>
  <c r="F148"/>
  <c r="E148"/>
  <c r="F131"/>
  <c r="E131"/>
  <c r="F114"/>
  <c r="E114"/>
  <c r="F97"/>
  <c r="E97"/>
  <c r="C27"/>
  <c r="C78"/>
  <c r="C61"/>
  <c r="C44"/>
  <c r="F78"/>
  <c r="E78"/>
  <c r="F61"/>
  <c r="E61"/>
  <c r="F44"/>
  <c r="E44"/>
  <c r="E27"/>
  <c r="E79" s="1"/>
  <c r="F27"/>
  <c r="F149"/>
  <c r="E149"/>
  <c r="F79"/>
  <c r="O40" i="10" l="1"/>
  <c r="R14"/>
  <c r="C66" i="11"/>
  <c r="G29" i="4"/>
  <c r="G32" s="1"/>
  <c r="C24" i="11"/>
  <c r="E57"/>
  <c r="C90"/>
  <c r="C85" s="1"/>
  <c r="C96" s="1"/>
  <c r="C97" s="1"/>
  <c r="D90"/>
  <c r="E93"/>
  <c r="E90" s="1"/>
  <c r="E85" s="1"/>
  <c r="D72"/>
  <c r="D71" s="1"/>
  <c r="C43"/>
  <c r="C44" s="1"/>
  <c r="D42"/>
  <c r="E42" s="1"/>
  <c r="E38" s="1"/>
  <c r="E26"/>
  <c r="E24" s="1"/>
  <c r="E76"/>
  <c r="E75" s="1"/>
  <c r="D85"/>
  <c r="R16" i="10"/>
  <c r="R10"/>
  <c r="R11"/>
  <c r="R12"/>
  <c r="E40"/>
  <c r="G17"/>
  <c r="L11" i="4"/>
  <c r="I15"/>
  <c r="H36" i="1"/>
  <c r="H94" s="1"/>
  <c r="I29" i="4"/>
  <c r="I32" s="1"/>
  <c r="F29"/>
  <c r="F32" s="1"/>
  <c r="D93" i="1"/>
  <c r="D55"/>
  <c r="E66" i="11"/>
  <c r="R22" i="10"/>
  <c r="R13"/>
  <c r="G36" i="1"/>
  <c r="G94" s="1"/>
  <c r="R24" i="10"/>
  <c r="R28"/>
  <c r="R30"/>
  <c r="R34"/>
  <c r="R36"/>
  <c r="E19" i="11"/>
  <c r="C79" i="8"/>
  <c r="C15" i="4"/>
  <c r="K29"/>
  <c r="K32" s="1"/>
  <c r="L16"/>
  <c r="J15"/>
  <c r="J29" s="1"/>
  <c r="J32" s="1"/>
  <c r="G28" i="2"/>
  <c r="G33" s="1"/>
  <c r="C28"/>
  <c r="C33" s="1"/>
  <c r="D45" i="9"/>
  <c r="C44" s="1"/>
  <c r="P38" i="10"/>
  <c r="L38"/>
  <c r="H38"/>
  <c r="F38"/>
  <c r="N17"/>
  <c r="Q17" s="1"/>
  <c r="E80" i="11"/>
  <c r="C55" i="1"/>
  <c r="C43" i="9"/>
  <c r="G38" i="10"/>
  <c r="Q25"/>
  <c r="G25"/>
  <c r="J17"/>
  <c r="D43" i="11"/>
  <c r="D44" s="1"/>
  <c r="E33"/>
  <c r="E15" i="4"/>
  <c r="E29" s="1"/>
  <c r="E32" s="1"/>
  <c r="D15"/>
  <c r="D29" s="1"/>
  <c r="D32" s="1"/>
  <c r="M15"/>
  <c r="M29" s="1"/>
  <c r="M32" s="1"/>
  <c r="C93" i="1"/>
  <c r="R33" i="10"/>
  <c r="N38"/>
  <c r="Q38" s="1"/>
  <c r="H40"/>
  <c r="H30" i="2"/>
  <c r="D33"/>
  <c r="D30"/>
  <c r="H33"/>
  <c r="J25" i="10"/>
  <c r="R25" s="1"/>
  <c r="C29" i="4"/>
  <c r="R39" i="10"/>
  <c r="J38"/>
  <c r="R38" s="1"/>
  <c r="P40"/>
  <c r="L40"/>
  <c r="F40"/>
  <c r="R18"/>
  <c r="N32"/>
  <c r="Q32" s="1"/>
  <c r="G32"/>
  <c r="J32" s="1"/>
  <c r="D40"/>
  <c r="E56" i="11"/>
  <c r="D96" l="1"/>
  <c r="D97" s="1"/>
  <c r="E72"/>
  <c r="E71" s="1"/>
  <c r="E96"/>
  <c r="E97" s="1"/>
  <c r="G40" i="10"/>
  <c r="R17"/>
  <c r="R40" s="1"/>
  <c r="D94" i="1"/>
  <c r="G30" i="2"/>
  <c r="C30"/>
  <c r="C94" i="1"/>
  <c r="E43" i="11"/>
  <c r="E44" s="1"/>
  <c r="Q40" i="10"/>
  <c r="C45" i="9"/>
  <c r="L15" i="4"/>
  <c r="D39" i="2"/>
  <c r="D34"/>
  <c r="H34"/>
  <c r="H39" s="1"/>
  <c r="G34"/>
  <c r="C39"/>
  <c r="C34"/>
  <c r="R32" i="10"/>
  <c r="J40"/>
  <c r="N40"/>
  <c r="C32" i="4"/>
  <c r="L32" s="1"/>
  <c r="L29"/>
  <c r="H41" i="2" l="1"/>
  <c r="G39"/>
  <c r="G42" s="1"/>
  <c r="D41"/>
  <c r="H42"/>
  <c r="C42"/>
  <c r="D42"/>
  <c r="G41" l="1"/>
  <c r="C41"/>
</calcChain>
</file>

<file path=xl/sharedStrings.xml><?xml version="1.0" encoding="utf-8"?>
<sst xmlns="http://schemas.openxmlformats.org/spreadsheetml/2006/main" count="1056" uniqueCount="870">
  <si>
    <t xml:space="preserve"> СЧЕТОВОДЕН  БАЛАНС </t>
  </si>
  <si>
    <t xml:space="preserve">Име на отчитащото се предприятие: </t>
  </si>
  <si>
    <t>ЕИК по БУЛСТАТ</t>
  </si>
  <si>
    <t xml:space="preserve">Вид на отчета: консолидиран /неконсолидиран: </t>
  </si>
  <si>
    <t>РГ-05-</t>
  </si>
  <si>
    <t>Отчетен период:</t>
  </si>
  <si>
    <t>( в хил. лв.)</t>
  </si>
  <si>
    <t>АКТИВИ</t>
  </si>
  <si>
    <t xml:space="preserve">Код на реда </t>
  </si>
  <si>
    <t xml:space="preserve">Текущ период </t>
  </si>
  <si>
    <t xml:space="preserve">Предходен период </t>
  </si>
  <si>
    <t xml:space="preserve"> СОБСТВЕН КАПИТАЛ, МАЛЦИНСТВЕНО УЧАСТИЕ  И ПАСИВИ </t>
  </si>
  <si>
    <t>Текущ период</t>
  </si>
  <si>
    <t>Предходен период</t>
  </si>
  <si>
    <t>а</t>
  </si>
  <si>
    <t>б</t>
  </si>
  <si>
    <t xml:space="preserve">А. НЕТЕКУЩИ АКТИВИ </t>
  </si>
  <si>
    <t>А. СОБСТВЕН КАПИТАЛ</t>
  </si>
  <si>
    <t>I. Имоти, машини, съоръжения и оборудване</t>
  </si>
  <si>
    <t xml:space="preserve">I. Основен капитал </t>
  </si>
  <si>
    <t>1. Земи (терени )</t>
  </si>
  <si>
    <t>1-0011</t>
  </si>
  <si>
    <t xml:space="preserve">Записан и внесен капитал т.ч.:  </t>
  </si>
  <si>
    <t>1-0411</t>
  </si>
  <si>
    <t>2. Сгради и конструкции</t>
  </si>
  <si>
    <t>1-0012</t>
  </si>
  <si>
    <t>обикновенни акции</t>
  </si>
  <si>
    <t>1-0411-1</t>
  </si>
  <si>
    <t xml:space="preserve">3. Машини и оборудване </t>
  </si>
  <si>
    <t>1-0013</t>
  </si>
  <si>
    <t>привилегировани акции</t>
  </si>
  <si>
    <t>1-0411-2</t>
  </si>
  <si>
    <t>4. Съоръжения</t>
  </si>
  <si>
    <t>1-0014</t>
  </si>
  <si>
    <t>Изкупени собствени обикновени акции</t>
  </si>
  <si>
    <t>1-0417</t>
  </si>
  <si>
    <t xml:space="preserve">5. Транспортни средства </t>
  </si>
  <si>
    <t>1-0015</t>
  </si>
  <si>
    <t>Изкупени собствени привилегировани акции</t>
  </si>
  <si>
    <t>1-0417-1</t>
  </si>
  <si>
    <t>6. Стопански инвентар</t>
  </si>
  <si>
    <t>1-0017-1</t>
  </si>
  <si>
    <t>Невнесен капитал</t>
  </si>
  <si>
    <t>1-0416</t>
  </si>
  <si>
    <t xml:space="preserve">7. Разходи за придобиване и ликвидация на дълготрайни материалини активи </t>
  </si>
  <si>
    <t>1-0018</t>
  </si>
  <si>
    <t>Общо за група І:</t>
  </si>
  <si>
    <t>1-0410</t>
  </si>
  <si>
    <t xml:space="preserve">8. Други </t>
  </si>
  <si>
    <t>1-0017</t>
  </si>
  <si>
    <t>II. Резерви</t>
  </si>
  <si>
    <t>Общо за група I:</t>
  </si>
  <si>
    <t>1-0010</t>
  </si>
  <si>
    <t xml:space="preserve">1. Премийни резерви  при емитиране на ценни книжа </t>
  </si>
  <si>
    <t>1-0421</t>
  </si>
  <si>
    <t xml:space="preserve">II. Инвестиционни имоти </t>
  </si>
  <si>
    <t>1-0041</t>
  </si>
  <si>
    <t>2. Резерв от последващи оценки на активите и пасивите</t>
  </si>
  <si>
    <t>1-0422</t>
  </si>
  <si>
    <t xml:space="preserve">III. Биологични активи </t>
  </si>
  <si>
    <t>1-0016</t>
  </si>
  <si>
    <t>3. Целеви резерви, в т.ч.:</t>
  </si>
  <si>
    <t>1-0423</t>
  </si>
  <si>
    <t>IV. Нематериални активи</t>
  </si>
  <si>
    <t>общи резерви</t>
  </si>
  <si>
    <t>1-0424</t>
  </si>
  <si>
    <t>1. Права върху собственост</t>
  </si>
  <si>
    <t>1-0021</t>
  </si>
  <si>
    <t>специализирани резерви</t>
  </si>
  <si>
    <t>1-0425</t>
  </si>
  <si>
    <t>2. Програмни продукти</t>
  </si>
  <si>
    <t>1-0022</t>
  </si>
  <si>
    <t>други резерви</t>
  </si>
  <si>
    <t>1-0426</t>
  </si>
  <si>
    <t>3. Продукти от развойна дейност</t>
  </si>
  <si>
    <t>1-0023</t>
  </si>
  <si>
    <t>Общо за група II:</t>
  </si>
  <si>
    <t>1-0420</t>
  </si>
  <si>
    <t xml:space="preserve">4. Други </t>
  </si>
  <si>
    <t>1-0024</t>
  </si>
  <si>
    <t>III. Финансов резултат</t>
  </si>
  <si>
    <t>Общо за група IV:</t>
  </si>
  <si>
    <t>1-0020</t>
  </si>
  <si>
    <t>1. Натрупана печалба  (загуба) в т.ч.:</t>
  </si>
  <si>
    <t>1-0451</t>
  </si>
  <si>
    <t>неразпределена печалба</t>
  </si>
  <si>
    <t>1-0452</t>
  </si>
  <si>
    <t>V. Търговска репутация</t>
  </si>
  <si>
    <t>непокрита загуба</t>
  </si>
  <si>
    <t>1-0453</t>
  </si>
  <si>
    <t>1. Положителна репутация</t>
  </si>
  <si>
    <t>1-0051</t>
  </si>
  <si>
    <t xml:space="preserve">еднократен ефект от промени в счетоводната политика </t>
  </si>
  <si>
    <t>1-0451-1</t>
  </si>
  <si>
    <t>2. Отрицателна репутация</t>
  </si>
  <si>
    <t>1-0052</t>
  </si>
  <si>
    <t>2. Текуща печалба</t>
  </si>
  <si>
    <t>1-0454</t>
  </si>
  <si>
    <t>Общо за група V:</t>
  </si>
  <si>
    <t>1-0050</t>
  </si>
  <si>
    <t>3. Текуща загуба</t>
  </si>
  <si>
    <t>1-0455</t>
  </si>
  <si>
    <t>VI. Финансови активи</t>
  </si>
  <si>
    <t>Общо за група III:</t>
  </si>
  <si>
    <t>1-0450</t>
  </si>
  <si>
    <t>1-0031</t>
  </si>
  <si>
    <t>дъщерни предприятия</t>
  </si>
  <si>
    <t>1-0032</t>
  </si>
  <si>
    <t>смесени предприятия</t>
  </si>
  <si>
    <t>1-0033</t>
  </si>
  <si>
    <t xml:space="preserve">    ОБЩО  ЗА РАЗДЕЛ "А" (I+II+III):</t>
  </si>
  <si>
    <t>1-0400</t>
  </si>
  <si>
    <t>асоциирани предприятия</t>
  </si>
  <si>
    <t>1-0034</t>
  </si>
  <si>
    <t>други предприятия</t>
  </si>
  <si>
    <t>1-0035</t>
  </si>
  <si>
    <t xml:space="preserve">2. Държани до настъпване на падеж </t>
  </si>
  <si>
    <t>1-0042</t>
  </si>
  <si>
    <t>Б. МАЛЦИНСТВЕНО УЧАСТИЕ</t>
  </si>
  <si>
    <t>1-0400-1</t>
  </si>
  <si>
    <t xml:space="preserve">държавни ценни книжа </t>
  </si>
  <si>
    <t>1-0042-1</t>
  </si>
  <si>
    <t xml:space="preserve">облигации, в т.ч.: </t>
  </si>
  <si>
    <t>1-0042-2</t>
  </si>
  <si>
    <t xml:space="preserve">В. НЕТЕКУЩИ ПАСИВИ </t>
  </si>
  <si>
    <t xml:space="preserve">общински облигации </t>
  </si>
  <si>
    <t>1-0042-3</t>
  </si>
  <si>
    <t>I. Търговски и други задължения</t>
  </si>
  <si>
    <t>други инвестиции, държани до настъпване на падеж</t>
  </si>
  <si>
    <t>1-0042-4</t>
  </si>
  <si>
    <t>1. Задължения към свързани предприятия</t>
  </si>
  <si>
    <t>1-0511</t>
  </si>
  <si>
    <t xml:space="preserve">3. Други </t>
  </si>
  <si>
    <t>1-0042-5</t>
  </si>
  <si>
    <t>2.Задължения по получени заеми от банки и небанкови финансови институции</t>
  </si>
  <si>
    <t>1-0512</t>
  </si>
  <si>
    <t>Общо за група VI:</t>
  </si>
  <si>
    <t>1-0040</t>
  </si>
  <si>
    <t>3. Задължения по ЗУНК</t>
  </si>
  <si>
    <t>1-0512-1</t>
  </si>
  <si>
    <t>VII. Търговски и други вземания</t>
  </si>
  <si>
    <t>4. Задължения по получени търговски заеми</t>
  </si>
  <si>
    <t>1-0514</t>
  </si>
  <si>
    <t>1. Вземания от свързани предприятия</t>
  </si>
  <si>
    <t>1-0044</t>
  </si>
  <si>
    <t>5. Задължения по облигационни заеми</t>
  </si>
  <si>
    <t>1-0515</t>
  </si>
  <si>
    <t>2. Вземания по търговски заеми</t>
  </si>
  <si>
    <t>1-0045</t>
  </si>
  <si>
    <t xml:space="preserve">6. Други </t>
  </si>
  <si>
    <t>1-0517</t>
  </si>
  <si>
    <t xml:space="preserve">3. Вземания по финансов лизинг </t>
  </si>
  <si>
    <t>1-0046-1</t>
  </si>
  <si>
    <t>1-0510</t>
  </si>
  <si>
    <t>1-0046</t>
  </si>
  <si>
    <t>Общо за група VII:</t>
  </si>
  <si>
    <t>1-0040-1</t>
  </si>
  <si>
    <t xml:space="preserve">II. Други нетекущи пасиви </t>
  </si>
  <si>
    <t>1-0510-1</t>
  </si>
  <si>
    <t xml:space="preserve"> </t>
  </si>
  <si>
    <t xml:space="preserve">III. Приходи за бъдещи периоди </t>
  </si>
  <si>
    <t>1-0520</t>
  </si>
  <si>
    <t xml:space="preserve">VIII. Разходи за бъдещи периоди </t>
  </si>
  <si>
    <t>1-0060</t>
  </si>
  <si>
    <t xml:space="preserve">IV. Пасиви по отсрочени данъци </t>
  </si>
  <si>
    <t>1-0516</t>
  </si>
  <si>
    <t xml:space="preserve">IX. Активи по отсрочени данъци  </t>
  </si>
  <si>
    <t>1-0060-1</t>
  </si>
  <si>
    <t xml:space="preserve">V.Финансирания </t>
  </si>
  <si>
    <t>1-0520-1</t>
  </si>
  <si>
    <t>ОБЩО  ЗА РАЗДЕЛ "А" (I+II+III+IV+V+VI+VII+VIII+IX):</t>
  </si>
  <si>
    <t>1-0100</t>
  </si>
  <si>
    <t xml:space="preserve">    ОБЩО  ЗА РАЗДЕЛ "В" (I+II+III+IV+V):</t>
  </si>
  <si>
    <t>1-0500</t>
  </si>
  <si>
    <t xml:space="preserve">Б. ТЕКУЩИ АКТИВИ </t>
  </si>
  <si>
    <t>I. Материални запаси</t>
  </si>
  <si>
    <t>Г. ТЕКУЩИ ПАСИВИ</t>
  </si>
  <si>
    <t>1. Материали</t>
  </si>
  <si>
    <t>1-0071</t>
  </si>
  <si>
    <t>2. Продукция</t>
  </si>
  <si>
    <t>1-0072</t>
  </si>
  <si>
    <t>1. Задължения по получени заеми към банки и  небанкови финансови институции</t>
  </si>
  <si>
    <t>1-0612</t>
  </si>
  <si>
    <t>3. Стоки</t>
  </si>
  <si>
    <t>1-0073</t>
  </si>
  <si>
    <t xml:space="preserve">2. Текуща част от нетекущите задължения </t>
  </si>
  <si>
    <t>1-0510-2</t>
  </si>
  <si>
    <t>4. Незавършено производство</t>
  </si>
  <si>
    <t>1-0076</t>
  </si>
  <si>
    <t xml:space="preserve">3. Текущи задължения, в т.ч.:  </t>
  </si>
  <si>
    <t>1-0630</t>
  </si>
  <si>
    <t xml:space="preserve">5. Биологични активи </t>
  </si>
  <si>
    <t>1-0074</t>
  </si>
  <si>
    <t>задължения към свързани предприятия</t>
  </si>
  <si>
    <t>1-0611</t>
  </si>
  <si>
    <t>6. Други</t>
  </si>
  <si>
    <t>1-0077</t>
  </si>
  <si>
    <t xml:space="preserve">задължения по получени търговски заеми </t>
  </si>
  <si>
    <t>1-0614</t>
  </si>
  <si>
    <t>1-0070</t>
  </si>
  <si>
    <t xml:space="preserve">задължения към доставчици и клиенти </t>
  </si>
  <si>
    <t>1-0613</t>
  </si>
  <si>
    <t>получени аванси</t>
  </si>
  <si>
    <t>1-0613-1</t>
  </si>
  <si>
    <t>II. Търговски и  други вземания</t>
  </si>
  <si>
    <t>задължения към персонала</t>
  </si>
  <si>
    <t>1-0615</t>
  </si>
  <si>
    <t xml:space="preserve">1. Вземания от свързани предприятия </t>
  </si>
  <si>
    <t>1-0081</t>
  </si>
  <si>
    <t>задължения към осигурителни предприятия</t>
  </si>
  <si>
    <t>1-0616</t>
  </si>
  <si>
    <t>2. Вземания от клиенти и доставчици</t>
  </si>
  <si>
    <t>1-0082</t>
  </si>
  <si>
    <t>данъчни задължения</t>
  </si>
  <si>
    <t>1-0617</t>
  </si>
  <si>
    <t xml:space="preserve">3. Предоставени аванси </t>
  </si>
  <si>
    <t>1-0086-1</t>
  </si>
  <si>
    <t>1-0618</t>
  </si>
  <si>
    <t>4. Вземания по предоставени търговски заеми</t>
  </si>
  <si>
    <t>1-0083</t>
  </si>
  <si>
    <t xml:space="preserve">5. Провизии </t>
  </si>
  <si>
    <t>1-0619</t>
  </si>
  <si>
    <t>5. Съдебни и присъдени вземания</t>
  </si>
  <si>
    <t>1-0084</t>
  </si>
  <si>
    <t>1-0610</t>
  </si>
  <si>
    <t>6. Данъци за възстановяване</t>
  </si>
  <si>
    <t>1-0085</t>
  </si>
  <si>
    <t xml:space="preserve">7. Вземания от персонала </t>
  </si>
  <si>
    <t>1-0086-2</t>
  </si>
  <si>
    <t>8. Други</t>
  </si>
  <si>
    <t>1-0086</t>
  </si>
  <si>
    <t xml:space="preserve">II. Други текущи пасиви </t>
  </si>
  <si>
    <t>1-0610-1</t>
  </si>
  <si>
    <t>1-0080</t>
  </si>
  <si>
    <t>1-0700</t>
  </si>
  <si>
    <t xml:space="preserve">IV. Финансирания </t>
  </si>
  <si>
    <t>1-0700-1</t>
  </si>
  <si>
    <t xml:space="preserve">III.Финансови активи </t>
  </si>
  <si>
    <t>1. Финансови активи, държани за търгуване в т. ч.</t>
  </si>
  <si>
    <t>1-0093</t>
  </si>
  <si>
    <t xml:space="preserve">дългови ценни книжа </t>
  </si>
  <si>
    <t>1-0093-1</t>
  </si>
  <si>
    <t xml:space="preserve">    ОБЩО  ЗА РАЗДЕЛ "Г" (I+II+III+IV):</t>
  </si>
  <si>
    <t>1-0750</t>
  </si>
  <si>
    <t>дeривативи</t>
  </si>
  <si>
    <t>1-0093-2</t>
  </si>
  <si>
    <t xml:space="preserve">други </t>
  </si>
  <si>
    <t>1-0093-3</t>
  </si>
  <si>
    <t xml:space="preserve">2. Финансови активи, обявени за продажба  </t>
  </si>
  <si>
    <t>1-0093-4</t>
  </si>
  <si>
    <t>1-0095</t>
  </si>
  <si>
    <t xml:space="preserve">Общо за група III: </t>
  </si>
  <si>
    <t>1-0090</t>
  </si>
  <si>
    <t>IV. Парични средства и парични еквиваленти</t>
  </si>
  <si>
    <t>1. Парични средства в брой</t>
  </si>
  <si>
    <t>1-0151</t>
  </si>
  <si>
    <t>2. Парични средства в безсрочни депозити</t>
  </si>
  <si>
    <t>1-0153</t>
  </si>
  <si>
    <t xml:space="preserve">3. Блокирани парични средства </t>
  </si>
  <si>
    <t>1-0155</t>
  </si>
  <si>
    <t>4. Парични еквиваленти</t>
  </si>
  <si>
    <t>1-0157</t>
  </si>
  <si>
    <t xml:space="preserve">    Общо за група  IV:</t>
  </si>
  <si>
    <t>1-0150</t>
  </si>
  <si>
    <t xml:space="preserve">V. Разходи за бъдещи периоди </t>
  </si>
  <si>
    <t>1-0160</t>
  </si>
  <si>
    <t>ОБЩО  ЗА РАЗДЕЛ "Б"(I+II+III+IV+V)</t>
  </si>
  <si>
    <t>1-0200</t>
  </si>
  <si>
    <t>ОБЩО АКТИВИ (А + Б):</t>
  </si>
  <si>
    <t>1-0300</t>
  </si>
  <si>
    <t>СОБСТВЕН КАТИТАЛ, МАЛЦИНСТВЕНО УЧАСТИЕ И ПАСИВИ (А+Б+В+Г):</t>
  </si>
  <si>
    <t>1-0800</t>
  </si>
  <si>
    <t xml:space="preserve">ОТЧЕТ ЗА ДОХОДИТЕ  </t>
  </si>
  <si>
    <t xml:space="preserve">Вид на отчета: консолидиран /неконсолидиран </t>
  </si>
  <si>
    <t>(в хил. лв.)</t>
  </si>
  <si>
    <t xml:space="preserve">РАЗХОДИ </t>
  </si>
  <si>
    <t xml:space="preserve">ПРИХОДИ </t>
  </si>
  <si>
    <t>А. Разходи за дейността</t>
  </si>
  <si>
    <t>А. Приходи от дейността</t>
  </si>
  <si>
    <t>I. Разходи по икономически елементи</t>
  </si>
  <si>
    <t>I. Нетни приходи от продажби на:</t>
  </si>
  <si>
    <t>1. Разходи за материали</t>
  </si>
  <si>
    <t>2-1120</t>
  </si>
  <si>
    <t>1. Продукция</t>
  </si>
  <si>
    <t>2-1551</t>
  </si>
  <si>
    <t xml:space="preserve">2. Разходи за външни услуги </t>
  </si>
  <si>
    <t>2-1130</t>
  </si>
  <si>
    <t>2. Стоки</t>
  </si>
  <si>
    <t>2-1552</t>
  </si>
  <si>
    <t>3. Разходи за амортизации</t>
  </si>
  <si>
    <t>2-1160</t>
  </si>
  <si>
    <t>3. Услуги</t>
  </si>
  <si>
    <t>2-1560</t>
  </si>
  <si>
    <t>4. Разходи за възнаграждения</t>
  </si>
  <si>
    <t>2-1140</t>
  </si>
  <si>
    <t>2-1556</t>
  </si>
  <si>
    <t>5. Разходи за осигуровки</t>
  </si>
  <si>
    <t>2-1150</t>
  </si>
  <si>
    <t>2-1610</t>
  </si>
  <si>
    <t>6. Балансова стойност на продадени активи (без продукция)</t>
  </si>
  <si>
    <t>2-1010</t>
  </si>
  <si>
    <t>7. Изменение на запасите от продукция и незавършено производство</t>
  </si>
  <si>
    <t>2-1030</t>
  </si>
  <si>
    <t xml:space="preserve">II. Приходи от финансирания </t>
  </si>
  <si>
    <t>2-1620</t>
  </si>
  <si>
    <t xml:space="preserve">8. Други, в т.ч.: </t>
  </si>
  <si>
    <t>2-1170</t>
  </si>
  <si>
    <t xml:space="preserve">в т.ч. от правителството </t>
  </si>
  <si>
    <t>2-1621</t>
  </si>
  <si>
    <t xml:space="preserve">обезценка на активи </t>
  </si>
  <si>
    <t>2-1171</t>
  </si>
  <si>
    <t>провизии</t>
  </si>
  <si>
    <t>2-1172</t>
  </si>
  <si>
    <t>III. Финансови   приходи</t>
  </si>
  <si>
    <t>2-1100</t>
  </si>
  <si>
    <t xml:space="preserve">1. Приходи от лихви </t>
  </si>
  <si>
    <t>2-1710</t>
  </si>
  <si>
    <t xml:space="preserve">2. Приходи от дивиденти </t>
  </si>
  <si>
    <t>2-1721</t>
  </si>
  <si>
    <t>II. Финансови   разходи</t>
  </si>
  <si>
    <t>3. Положителни разлики от операции с финансови активи и инструменти</t>
  </si>
  <si>
    <t>2-1730</t>
  </si>
  <si>
    <t>1. Разходи за лихви</t>
  </si>
  <si>
    <t>2-1210</t>
  </si>
  <si>
    <t>4. Положителни разлики от промяна на валутни курсове</t>
  </si>
  <si>
    <t>2-1740</t>
  </si>
  <si>
    <t>2. Отрицателни разлики от операции с финансови активи и инструменти</t>
  </si>
  <si>
    <t>2-1220</t>
  </si>
  <si>
    <t xml:space="preserve">5. Други </t>
  </si>
  <si>
    <t>2-1745</t>
  </si>
  <si>
    <t>3. Отрицателни разлики от промяна на валутни курсове</t>
  </si>
  <si>
    <t>2-1230</t>
  </si>
  <si>
    <t>2-1700</t>
  </si>
  <si>
    <t>2-1240</t>
  </si>
  <si>
    <t>2-1200</t>
  </si>
  <si>
    <t>Б. Общо разходи за дейността (I + II)</t>
  </si>
  <si>
    <t>2-1300</t>
  </si>
  <si>
    <t>Б.   Общо приходи от дейността (I + II + III):</t>
  </si>
  <si>
    <t>2-1600</t>
  </si>
  <si>
    <t>В.  Печалба от дейността</t>
  </si>
  <si>
    <t>2-1310</t>
  </si>
  <si>
    <t>В. Загуба от дейността</t>
  </si>
  <si>
    <t>2-1810</t>
  </si>
  <si>
    <t>2-1250-1</t>
  </si>
  <si>
    <t>2-1810-1</t>
  </si>
  <si>
    <t>IV. Извънредни разходи</t>
  </si>
  <si>
    <t>2-1250</t>
  </si>
  <si>
    <t xml:space="preserve">V. Извънредни приходи </t>
  </si>
  <si>
    <t>2-1750</t>
  </si>
  <si>
    <t>Г. Общо разходи  (Б+ III +IV)</t>
  </si>
  <si>
    <t>2-1350</t>
  </si>
  <si>
    <t>Г. Общо приходи   (Б + IV + V)</t>
  </si>
  <si>
    <t>2-1800</t>
  </si>
  <si>
    <t>Д. Печалба преди облагане с данъци</t>
  </si>
  <si>
    <t>2-1400</t>
  </si>
  <si>
    <t xml:space="preserve">Д. Загуба преди облагане с данъци </t>
  </si>
  <si>
    <t>2-1850</t>
  </si>
  <si>
    <t>V. Разходи за данъци</t>
  </si>
  <si>
    <t>2-1450</t>
  </si>
  <si>
    <t xml:space="preserve">1.Разходи за текущи корпоративни данъци върху печалбата </t>
  </si>
  <si>
    <t>2-1451</t>
  </si>
  <si>
    <t xml:space="preserve">2. Разход /(икономия) на отсрочени корпоративни данъци върху печалбата  </t>
  </si>
  <si>
    <t>2-1452</t>
  </si>
  <si>
    <t>3. Други</t>
  </si>
  <si>
    <t>2-1453</t>
  </si>
  <si>
    <t>E. Печалба след облагане с данъци (Д - V)</t>
  </si>
  <si>
    <t>2-0454</t>
  </si>
  <si>
    <t>E. Загуба след облагане с данъци (Д + V)</t>
  </si>
  <si>
    <t>2-0455</t>
  </si>
  <si>
    <t xml:space="preserve">в т.ч. за малцинствено участие </t>
  </si>
  <si>
    <t>2-0454-1</t>
  </si>
  <si>
    <t>2-0455-1</t>
  </si>
  <si>
    <t xml:space="preserve">Ж. Нетна печалба за периода </t>
  </si>
  <si>
    <t>2-0454-2</t>
  </si>
  <si>
    <t xml:space="preserve">Ж. Нетна загуба за периода </t>
  </si>
  <si>
    <t>2-0455-2</t>
  </si>
  <si>
    <t>Всичко (Г+ V + Е):</t>
  </si>
  <si>
    <t>2-1500</t>
  </si>
  <si>
    <t>Всичко (Г + E):</t>
  </si>
  <si>
    <t>2-1900</t>
  </si>
  <si>
    <t xml:space="preserve">Дата на съставяне:                                       </t>
  </si>
  <si>
    <t>Съставител:</t>
  </si>
  <si>
    <t xml:space="preserve"> ОТЧЕТ ЗА ПАРИЧНИТЕ ПОТОЦИ ПО ПРЕКИЯ МЕТОД</t>
  </si>
  <si>
    <t>Име на отчитащото се предприятие:</t>
  </si>
  <si>
    <t>ПАРИЧНИ ПОТОЦИ</t>
  </si>
  <si>
    <t>А. Парични потоци от оперативна дейност</t>
  </si>
  <si>
    <t xml:space="preserve">1. Постъпления от клиенти </t>
  </si>
  <si>
    <t>3-2201</t>
  </si>
  <si>
    <t>2. Плащания на доставчици</t>
  </si>
  <si>
    <t>3-2201-1</t>
  </si>
  <si>
    <t xml:space="preserve">3. Плащания/постъпления, свързани с финансови активи, държани с цел търговия </t>
  </si>
  <si>
    <t>3-2202</t>
  </si>
  <si>
    <t>4. Плащания, свързани с възнаграждения</t>
  </si>
  <si>
    <t>3-2203</t>
  </si>
  <si>
    <t>5. Платени /възстановени данъци (без корпоративен данък върху печалбата)</t>
  </si>
  <si>
    <t>3-2206</t>
  </si>
  <si>
    <t>6. Платени корпоративни данъци върху печалбата</t>
  </si>
  <si>
    <t>3-2206-1</t>
  </si>
  <si>
    <t xml:space="preserve">7. Получени лихви </t>
  </si>
  <si>
    <t>3-2204</t>
  </si>
  <si>
    <t xml:space="preserve">8. Платени банкови такси и лихви върху краткосрочни заеми за оборотни средства </t>
  </si>
  <si>
    <t>3-2204-1</t>
  </si>
  <si>
    <t>9. Курсови разлики</t>
  </si>
  <si>
    <t>3-2205</t>
  </si>
  <si>
    <t>10. Други постъпления /плащания от оперативна дейност</t>
  </si>
  <si>
    <t>3-2208</t>
  </si>
  <si>
    <t xml:space="preserve"> Нетен паричен поток от оперативна дейност (А):</t>
  </si>
  <si>
    <t>3-2200</t>
  </si>
  <si>
    <t>Б. Парични потоци от инвестиционна дейност</t>
  </si>
  <si>
    <t xml:space="preserve">1. Покупка на дълготрайни активи </t>
  </si>
  <si>
    <t>3-2301</t>
  </si>
  <si>
    <t>2. Постъпления от  продажба на дълготрайни активи</t>
  </si>
  <si>
    <t>3-2301-1</t>
  </si>
  <si>
    <t>3. Предоставени заеми</t>
  </si>
  <si>
    <t>3-2302</t>
  </si>
  <si>
    <t>4. Възстановени (платени) предоставени заеми, в т.ч. по финансов  лизинг</t>
  </si>
  <si>
    <t>3-2302-1</t>
  </si>
  <si>
    <t xml:space="preserve">5. Получени лихви по предоставени заеми </t>
  </si>
  <si>
    <t>3-2302-2</t>
  </si>
  <si>
    <t xml:space="preserve">6. Покупка на инвестиции </t>
  </si>
  <si>
    <t>3-2302-3</t>
  </si>
  <si>
    <t>7. Постъпления от продажба на инвестиции</t>
  </si>
  <si>
    <t>3-2302-4</t>
  </si>
  <si>
    <t xml:space="preserve">8. Получени дивиденти от инвестиции </t>
  </si>
  <si>
    <t>3-2303</t>
  </si>
  <si>
    <t>3-2305</t>
  </si>
  <si>
    <t>10. Други постъпления/ плащания от инвестиционна дейност</t>
  </si>
  <si>
    <t>3-2306</t>
  </si>
  <si>
    <t>Нетен поток от инвестиционна дейност (Б):</t>
  </si>
  <si>
    <t>3-2300</t>
  </si>
  <si>
    <t>В. Парични потоци от финансова дейност</t>
  </si>
  <si>
    <t>1. Постъпления от емитиране на ценни книжа</t>
  </si>
  <si>
    <t>3-2401</t>
  </si>
  <si>
    <t>2. Плащания при обратно придобиване на ценни книжа</t>
  </si>
  <si>
    <t>3-2401-1</t>
  </si>
  <si>
    <t xml:space="preserve">3. Постъпления от заеми </t>
  </si>
  <si>
    <t>3-2403</t>
  </si>
  <si>
    <t xml:space="preserve">4. Платени  заеми </t>
  </si>
  <si>
    <t>3-2403-1</t>
  </si>
  <si>
    <t>5. Платени задължения по лизингови договори</t>
  </si>
  <si>
    <t>3-2405</t>
  </si>
  <si>
    <t xml:space="preserve">6. Платени  лихви, такси, комисиони по заеми с инвестиционно предназначение </t>
  </si>
  <si>
    <t>3-2404</t>
  </si>
  <si>
    <t>7 . Изплатени дивиденти</t>
  </si>
  <si>
    <t>3-2404-1</t>
  </si>
  <si>
    <t>8. Други постъпления/ плащания от финансова дейност</t>
  </si>
  <si>
    <t>3-2407</t>
  </si>
  <si>
    <t>Нетен паричен поток от финансова дейност (В):</t>
  </si>
  <si>
    <t>3-2400</t>
  </si>
  <si>
    <t>Г. Изменения на паричните средства през периода (А+Б+В):</t>
  </si>
  <si>
    <t>3-2500</t>
  </si>
  <si>
    <t>Д. Парични средства в началото на периода</t>
  </si>
  <si>
    <t>3-2600</t>
  </si>
  <si>
    <t xml:space="preserve">Е. Парични средства в края на периода, в т.ч.: </t>
  </si>
  <si>
    <t>3-2700</t>
  </si>
  <si>
    <t xml:space="preserve">наличност в касата и по банкови сметки </t>
  </si>
  <si>
    <t>3-2700-1</t>
  </si>
  <si>
    <t xml:space="preserve">блокирани парични средства  </t>
  </si>
  <si>
    <t>3-2700-2</t>
  </si>
  <si>
    <t xml:space="preserve"> ОТЧЕТ  ЗА ИЗМЕНЕНИЯТА В СОБСТВЕНИЯ  КАПИТАЛ</t>
  </si>
  <si>
    <t xml:space="preserve">Вид на отчета: консолидиран/неконсолидиран </t>
  </si>
  <si>
    <t>Резерви</t>
  </si>
  <si>
    <t xml:space="preserve">Натрупани печалби/загуби </t>
  </si>
  <si>
    <t>ПОКАЗАТЕЛИ</t>
  </si>
  <si>
    <t>Код на реда</t>
  </si>
  <si>
    <t>Основен капитал</t>
  </si>
  <si>
    <t>премии 
 от
 емисия (премиен резерв)</t>
  </si>
  <si>
    <t xml:space="preserve">резерв от последващи 
оценки </t>
  </si>
  <si>
    <t>целеви резерви</t>
  </si>
  <si>
    <t>печалба</t>
  </si>
  <si>
    <t>загуба</t>
  </si>
  <si>
    <t>Резерв 
от 
преводи</t>
  </si>
  <si>
    <t>Общо собствен капитал</t>
  </si>
  <si>
    <t xml:space="preserve">Малцинствено участие </t>
  </si>
  <si>
    <t>общи</t>
  </si>
  <si>
    <t>специали
зирани</t>
  </si>
  <si>
    <t>други</t>
  </si>
  <si>
    <t>Код на реда - б</t>
  </si>
  <si>
    <t>4-0426-1</t>
  </si>
  <si>
    <t xml:space="preserve">Салдо в началото на отчетния период </t>
  </si>
  <si>
    <t>4-01</t>
  </si>
  <si>
    <t>Промени в началните салда поради:</t>
  </si>
  <si>
    <t>4-15</t>
  </si>
  <si>
    <t xml:space="preserve">Ефект от промени в счетоводната политика </t>
  </si>
  <si>
    <t>4-15-1</t>
  </si>
  <si>
    <t xml:space="preserve">Фундаментални грешки </t>
  </si>
  <si>
    <t>4-15-2</t>
  </si>
  <si>
    <t xml:space="preserve">Коригирано салдо в началото на отчетния период </t>
  </si>
  <si>
    <t>4-01-1</t>
  </si>
  <si>
    <t xml:space="preserve">Нетна печалба/загуба за периода  </t>
  </si>
  <si>
    <t>4-05</t>
  </si>
  <si>
    <t>1. Разпределение на печалбата за:</t>
  </si>
  <si>
    <t>4-06</t>
  </si>
  <si>
    <t xml:space="preserve"> дивиденти</t>
  </si>
  <si>
    <t>4-07</t>
  </si>
  <si>
    <t xml:space="preserve"> други </t>
  </si>
  <si>
    <t>4-07-1</t>
  </si>
  <si>
    <t>2. Покриване на загуби</t>
  </si>
  <si>
    <t>4-08</t>
  </si>
  <si>
    <t>3. Последващи оценки на дълготрайни материални и нематериални активи, в т.ч.</t>
  </si>
  <si>
    <t>4-09</t>
  </si>
  <si>
    <t xml:space="preserve">увеличения    </t>
  </si>
  <si>
    <t>4-10</t>
  </si>
  <si>
    <t>намаления</t>
  </si>
  <si>
    <t>4-11</t>
  </si>
  <si>
    <t>4. Последващи оценки на финансови активи и инструменти, в т.ч.</t>
  </si>
  <si>
    <t>4-12</t>
  </si>
  <si>
    <t>4-13</t>
  </si>
  <si>
    <t>4-14</t>
  </si>
  <si>
    <t xml:space="preserve">5. Ефект от отсрочени данъци </t>
  </si>
  <si>
    <t>4-16-1</t>
  </si>
  <si>
    <t>6. Други изменения</t>
  </si>
  <si>
    <t>4-16</t>
  </si>
  <si>
    <t xml:space="preserve">Салдо към края на отчетния период </t>
  </si>
  <si>
    <t>4-17</t>
  </si>
  <si>
    <t>7. Промени от преводи на годишни финансови отчети на предприятия в чужбина</t>
  </si>
  <si>
    <t>4-18</t>
  </si>
  <si>
    <t>8. Промени от преизчисляване на финансови отчети при свръхинфлация</t>
  </si>
  <si>
    <t>4-19</t>
  </si>
  <si>
    <t xml:space="preserve">Собствен капитал 
към края на отчетния период </t>
  </si>
  <si>
    <t>4-20</t>
  </si>
  <si>
    <t xml:space="preserve">Съставител: ……… </t>
  </si>
  <si>
    <t xml:space="preserve">                                                                      СПРАВКА ЗА НЕТЕКУЩИТЕ АКТИВИ </t>
  </si>
  <si>
    <t xml:space="preserve">                                                    </t>
  </si>
  <si>
    <t>(в хил. лв)</t>
  </si>
  <si>
    <t>Отчетна стойност на нетекущите активи</t>
  </si>
  <si>
    <t xml:space="preserve">Преоценка </t>
  </si>
  <si>
    <t>Преоценена стойностна (4+5-6)</t>
  </si>
  <si>
    <t>А м о р т и з а ц и я</t>
  </si>
  <si>
    <t>Преоценена амортизация в края на периода 
(11+12-13)</t>
  </si>
  <si>
    <t>Балансова стойност за текущия период 
 (7-14)</t>
  </si>
  <si>
    <t>в началото на периода</t>
  </si>
  <si>
    <t>на постъпилите през периода</t>
  </si>
  <si>
    <t>на излезлите през периода</t>
  </si>
  <si>
    <t>в края на периода (1+2-3)</t>
  </si>
  <si>
    <t>увеличение</t>
  </si>
  <si>
    <t>намаление</t>
  </si>
  <si>
    <t>начислена през периода</t>
  </si>
  <si>
    <t>отписана през периода</t>
  </si>
  <si>
    <t>в края на периода (8+9-10)</t>
  </si>
  <si>
    <t>a</t>
  </si>
  <si>
    <t xml:space="preserve">I.
</t>
  </si>
  <si>
    <t xml:space="preserve">Имоти, машини, съоръжения и оборудване
</t>
  </si>
  <si>
    <t>1.</t>
  </si>
  <si>
    <t>Земи (терени)</t>
  </si>
  <si>
    <t>5-1001</t>
  </si>
  <si>
    <t>2.</t>
  </si>
  <si>
    <t>Сгради и конструкции</t>
  </si>
  <si>
    <t>5-1002</t>
  </si>
  <si>
    <t>3.</t>
  </si>
  <si>
    <t xml:space="preserve">Машини и оборудване </t>
  </si>
  <si>
    <t>5-1003</t>
  </si>
  <si>
    <t>4.</t>
  </si>
  <si>
    <t>Съоръжения</t>
  </si>
  <si>
    <t>5-1004</t>
  </si>
  <si>
    <t>5.</t>
  </si>
  <si>
    <t>Транспортни средства</t>
  </si>
  <si>
    <t>5-1005</t>
  </si>
  <si>
    <t xml:space="preserve">6. </t>
  </si>
  <si>
    <t>Стопански инвентар</t>
  </si>
  <si>
    <t>5-1007-1</t>
  </si>
  <si>
    <t>8.</t>
  </si>
  <si>
    <t xml:space="preserve">Други </t>
  </si>
  <si>
    <t>5-1007</t>
  </si>
  <si>
    <t>Обща сума I:</t>
  </si>
  <si>
    <t>5-1015</t>
  </si>
  <si>
    <t xml:space="preserve">II.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</si>
  <si>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Инвестиционни имоти  </t>
  </si>
  <si>
    <t>5-1037</t>
  </si>
  <si>
    <t xml:space="preserve">III.
</t>
  </si>
  <si>
    <t xml:space="preserve">Биологични активи </t>
  </si>
  <si>
    <t>5-1006</t>
  </si>
  <si>
    <t xml:space="preserve">IV.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</si>
  <si>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Нематериални активи </t>
  </si>
  <si>
    <t>Права върху собственост</t>
  </si>
  <si>
    <t>5-1017</t>
  </si>
  <si>
    <t>Програмни продукти</t>
  </si>
  <si>
    <t>5-1018</t>
  </si>
  <si>
    <t>Продукти от развойна дейност</t>
  </si>
  <si>
    <t>5-1019</t>
  </si>
  <si>
    <t>5-1020</t>
  </si>
  <si>
    <t>Обща сума II:</t>
  </si>
  <si>
    <t>5-1030</t>
  </si>
  <si>
    <t xml:space="preserve">V.
</t>
  </si>
  <si>
    <t xml:space="preserve">Финансови активи (без дългосрочни вземания)  
</t>
  </si>
  <si>
    <t>5-1032</t>
  </si>
  <si>
    <t>5-1033</t>
  </si>
  <si>
    <t>5-1034</t>
  </si>
  <si>
    <t>5-1035</t>
  </si>
  <si>
    <t>5-1036</t>
  </si>
  <si>
    <t>Държани до настъпване на падеж:</t>
  </si>
  <si>
    <t>5-1038</t>
  </si>
  <si>
    <t>5-1038-1</t>
  </si>
  <si>
    <t>облигации, в т.ч.:</t>
  </si>
  <si>
    <t>5-1038-2</t>
  </si>
  <si>
    <t>общински облигации</t>
  </si>
  <si>
    <t>5-1038-3</t>
  </si>
  <si>
    <t>Други инвестиции, държани до настъпване на падеж</t>
  </si>
  <si>
    <t>5-1038-4</t>
  </si>
  <si>
    <t>5-1038-5</t>
  </si>
  <si>
    <t>Обща сума III:</t>
  </si>
  <si>
    <t>5-1045</t>
  </si>
  <si>
    <t>VI.</t>
  </si>
  <si>
    <t>Търговска репутация</t>
  </si>
  <si>
    <t>5-1050</t>
  </si>
  <si>
    <t>Общ сбор ( I+ II+ III+ IV+V+VI)</t>
  </si>
  <si>
    <t>5-1060</t>
  </si>
  <si>
    <t>Забележка: Предприятията, които имат собствени нетекущи материални активи в чужбина, представят отделна справка за всяка страна.</t>
  </si>
  <si>
    <t xml:space="preserve">                                    Съставител: …………………..                         </t>
  </si>
  <si>
    <t xml:space="preserve">СПРАВКА ЗА ВЗЕМАНИЯТА, ЗАДЪЛЖЕНИЯТА И ПРОВИЗИИТЕ </t>
  </si>
  <si>
    <t xml:space="preserve">А. ВЗЕМАНИЯ                                            </t>
  </si>
  <si>
    <t>(в хил.лв)</t>
  </si>
  <si>
    <t>Сума на вземанията</t>
  </si>
  <si>
    <t>Степен на ликвидност</t>
  </si>
  <si>
    <t xml:space="preserve"> до 1 година</t>
  </si>
  <si>
    <t xml:space="preserve"> над 1 година</t>
  </si>
  <si>
    <t xml:space="preserve">I. Невнесен капитал </t>
  </si>
  <si>
    <t>6-2010</t>
  </si>
  <si>
    <t>II. Нетекущи търговски и други вземания</t>
  </si>
  <si>
    <t>1. Вземания от свързани предприятия, в т.ч.:</t>
  </si>
  <si>
    <t>6-2021</t>
  </si>
  <si>
    <t xml:space="preserve">   - предоставени заеми</t>
  </si>
  <si>
    <t>6-2022</t>
  </si>
  <si>
    <t xml:space="preserve">  - продажба на активи и услуги </t>
  </si>
  <si>
    <t>6-2241</t>
  </si>
  <si>
    <t xml:space="preserve">   - други</t>
  </si>
  <si>
    <t>6-2023</t>
  </si>
  <si>
    <t>2. Вземания от предоставени търговски заеми</t>
  </si>
  <si>
    <t>6-2024</t>
  </si>
  <si>
    <t>3. Други дългосрочни вземания, в т.ч.:</t>
  </si>
  <si>
    <t>6-2026</t>
  </si>
  <si>
    <t xml:space="preserve">   - финансов лизинг</t>
  </si>
  <si>
    <t>6-2027</t>
  </si>
  <si>
    <t>6-2029</t>
  </si>
  <si>
    <t>Всичко за II:</t>
  </si>
  <si>
    <t>6-2020</t>
  </si>
  <si>
    <t>III. Данъчни активи</t>
  </si>
  <si>
    <t>Активи по отсрочени данъци</t>
  </si>
  <si>
    <t>6-2030</t>
  </si>
  <si>
    <t>IV. Текущи търговски и  други вземания</t>
  </si>
  <si>
    <t>1. Вземания от свързани предприятия,  в т.ч.:</t>
  </si>
  <si>
    <t>6-2031</t>
  </si>
  <si>
    <t xml:space="preserve">  - предоставени заеми</t>
  </si>
  <si>
    <t>6-2032</t>
  </si>
  <si>
    <t xml:space="preserve">  - от продажби</t>
  </si>
  <si>
    <t>6-2033</t>
  </si>
  <si>
    <t xml:space="preserve">  - други</t>
  </si>
  <si>
    <t>6-2034</t>
  </si>
  <si>
    <t xml:space="preserve">2. Вземания от клиенти и доставчици </t>
  </si>
  <si>
    <t>6-2035</t>
  </si>
  <si>
    <t>3. Вземания от предоставени аванси</t>
  </si>
  <si>
    <t>6-2036</t>
  </si>
  <si>
    <t>4. Вземания от предоставени търговски заеми</t>
  </si>
  <si>
    <t>6-2037</t>
  </si>
  <si>
    <t>5. Съдебни вземания</t>
  </si>
  <si>
    <t>6-2039</t>
  </si>
  <si>
    <t>6. Присъдени вземания</t>
  </si>
  <si>
    <t>6-2040</t>
  </si>
  <si>
    <t>7. Данъци за възстановяване, в т.ч.:</t>
  </si>
  <si>
    <t>6-2041</t>
  </si>
  <si>
    <t xml:space="preserve"> - корпоративни данъци върху печалбата </t>
  </si>
  <si>
    <t>6-2043</t>
  </si>
  <si>
    <t xml:space="preserve"> - данък върху добавената стойност</t>
  </si>
  <si>
    <t>6-2044</t>
  </si>
  <si>
    <t xml:space="preserve"> - възстановими данъчни временни разлики </t>
  </si>
  <si>
    <t>6-2045</t>
  </si>
  <si>
    <t xml:space="preserve"> - други данъци</t>
  </si>
  <si>
    <t>6-2046</t>
  </si>
  <si>
    <t>8. Други краткосрочни вземания, в т.ч.:</t>
  </si>
  <si>
    <t>6-2047</t>
  </si>
  <si>
    <t xml:space="preserve"> - по липси и начети</t>
  </si>
  <si>
    <t>6-2048</t>
  </si>
  <si>
    <t xml:space="preserve"> - от осигурителните организации</t>
  </si>
  <si>
    <t>6-2049</t>
  </si>
  <si>
    <t xml:space="preserve"> - по рекламации</t>
  </si>
  <si>
    <t>6-2050</t>
  </si>
  <si>
    <t xml:space="preserve"> - други</t>
  </si>
  <si>
    <t>6-2051</t>
  </si>
  <si>
    <t>Всичко за IV:</t>
  </si>
  <si>
    <t>6-2060</t>
  </si>
  <si>
    <t>ОБЩО ВЗЕМАНИЯ (I+II+III+IV):</t>
  </si>
  <si>
    <t>6-2070</t>
  </si>
  <si>
    <t>Б. ЗАДЪЛЖЕНИЯ</t>
  </si>
  <si>
    <t>Сума на задължението</t>
  </si>
  <si>
    <t>Степен на изискуемост</t>
  </si>
  <si>
    <t>Стойност на обезпечението</t>
  </si>
  <si>
    <t>I. Нетекущи търговски и други задължения</t>
  </si>
  <si>
    <t>1. Задължения към свързани предприятия, в т.ч. от:</t>
  </si>
  <si>
    <t>6-2111</t>
  </si>
  <si>
    <t xml:space="preserve"> - заеми</t>
  </si>
  <si>
    <t>6-2112</t>
  </si>
  <si>
    <t xml:space="preserve"> - доставки на активи и услуги</t>
  </si>
  <si>
    <t>6-2113</t>
  </si>
  <si>
    <t>6-2244</t>
  </si>
  <si>
    <t>2. Задължения по получени заеми към банки и небанкови финансови институции, в т.ч.:</t>
  </si>
  <si>
    <t>6-2114</t>
  </si>
  <si>
    <t xml:space="preserve"> -  банки, в.т.ч.:</t>
  </si>
  <si>
    <t>6-2115</t>
  </si>
  <si>
    <t xml:space="preserve">             - просрочени </t>
  </si>
  <si>
    <t>6-2116</t>
  </si>
  <si>
    <t xml:space="preserve">   - небанкови финансови  институции, в т.ч.:</t>
  </si>
  <si>
    <t>6-2114-1</t>
  </si>
  <si>
    <t>6-2114-2</t>
  </si>
  <si>
    <t>6-2123-1</t>
  </si>
  <si>
    <t>6-2118</t>
  </si>
  <si>
    <t xml:space="preserve">5. Задължения по облигационни заеми </t>
  </si>
  <si>
    <t>6-2120</t>
  </si>
  <si>
    <t>6. Други дългосрочни задължения, в т.ч.:</t>
  </si>
  <si>
    <t>6-2123</t>
  </si>
  <si>
    <t xml:space="preserve">   - по финансов лизинг</t>
  </si>
  <si>
    <t>6-2124</t>
  </si>
  <si>
    <t>Всичко за I:</t>
  </si>
  <si>
    <t>6-2130</t>
  </si>
  <si>
    <t xml:space="preserve">II. Данъчни пасиви </t>
  </si>
  <si>
    <t xml:space="preserve">Пасиви по отсрочени данъци </t>
  </si>
  <si>
    <t>6-2122</t>
  </si>
  <si>
    <t>III. Текущи търговски и други задължения</t>
  </si>
  <si>
    <t>6-2141</t>
  </si>
  <si>
    <t xml:space="preserve"> - доставени активи и услуги</t>
  </si>
  <si>
    <t>6-2142</t>
  </si>
  <si>
    <t xml:space="preserve"> - дивиденти</t>
  </si>
  <si>
    <t>6-2143</t>
  </si>
  <si>
    <t>-други</t>
  </si>
  <si>
    <t>6-2143-1</t>
  </si>
  <si>
    <t>6-2144</t>
  </si>
  <si>
    <t xml:space="preserve"> - към банки, в т.ч.</t>
  </si>
  <si>
    <t>6-2145</t>
  </si>
  <si>
    <t xml:space="preserve">      - просрочени</t>
  </si>
  <si>
    <t>6-2146</t>
  </si>
  <si>
    <t xml:space="preserve"> - небанкови финансови  институции, в т.ч.</t>
  </si>
  <si>
    <t>6-2144-1</t>
  </si>
  <si>
    <t>6-2144-2</t>
  </si>
  <si>
    <t xml:space="preserve">3. Текуща част от нетекущите задължения: </t>
  </si>
  <si>
    <t>6-2161-1</t>
  </si>
  <si>
    <t xml:space="preserve"> - по ЗУНК</t>
  </si>
  <si>
    <t>6-2161-2</t>
  </si>
  <si>
    <t xml:space="preserve"> - по облигационни заеми </t>
  </si>
  <si>
    <t>6-2161-3</t>
  </si>
  <si>
    <t xml:space="preserve"> - по получени дългосрочни заеми от банки и небанкови финансови институции</t>
  </si>
  <si>
    <t>6-2161-4</t>
  </si>
  <si>
    <t xml:space="preserve"> - други </t>
  </si>
  <si>
    <t>6-2161-5</t>
  </si>
  <si>
    <t>4. Текущи задължения:</t>
  </si>
  <si>
    <t>6-2148</t>
  </si>
  <si>
    <t>Задължения по търговски заеми</t>
  </si>
  <si>
    <t>6-2147</t>
  </si>
  <si>
    <t xml:space="preserve">Задължения към доставчици и клиенти </t>
  </si>
  <si>
    <t>6-2149</t>
  </si>
  <si>
    <t>Задължения по получени аванси</t>
  </si>
  <si>
    <t>6-2150</t>
  </si>
  <si>
    <t>Задължения към персонала</t>
  </si>
  <si>
    <t>6-2151</t>
  </si>
  <si>
    <t>Данъчни задължения, в т.ч.:</t>
  </si>
  <si>
    <t>6-2152</t>
  </si>
  <si>
    <t xml:space="preserve"> - корпоративен данък върху печалбата </t>
  </si>
  <si>
    <t>6-2154</t>
  </si>
  <si>
    <t>6-2155</t>
  </si>
  <si>
    <t>6-2156</t>
  </si>
  <si>
    <t>Задължения към осигурителни предприятия</t>
  </si>
  <si>
    <t>6-2157</t>
  </si>
  <si>
    <t>5. Други краткосрочни задължения</t>
  </si>
  <si>
    <t>6-2161</t>
  </si>
  <si>
    <t>Всичко за III:</t>
  </si>
  <si>
    <t>6-2170</t>
  </si>
  <si>
    <t>ОБЩО ЗАДЪЛЖЕНИЯ (I+II+III):</t>
  </si>
  <si>
    <t>6-2180</t>
  </si>
  <si>
    <t>В. ПРОВИЗИИ</t>
  </si>
  <si>
    <t>В началото на годината</t>
  </si>
  <si>
    <t>Увеличение</t>
  </si>
  <si>
    <t>Намаление</t>
  </si>
  <si>
    <t>В края на периода</t>
  </si>
  <si>
    <t>1.  Провизии за правни задължения</t>
  </si>
  <si>
    <t>6-2210</t>
  </si>
  <si>
    <t>2.  Провизии за конструктивни задължения</t>
  </si>
  <si>
    <t>6-2220</t>
  </si>
  <si>
    <t>3. Други провизии</t>
  </si>
  <si>
    <t>6-2230</t>
  </si>
  <si>
    <t>Обща сума (1+2+3):</t>
  </si>
  <si>
    <t>6-2240</t>
  </si>
  <si>
    <t>Забележка:</t>
  </si>
  <si>
    <t>Вземанията и задълженията от и към чужбина се посочват в отделна справка за всяка страна.</t>
  </si>
  <si>
    <t>Ръководител:</t>
  </si>
  <si>
    <t>СПРАВКА</t>
  </si>
  <si>
    <t>ЗА ЦЕННИТЕ КНИЖА</t>
  </si>
  <si>
    <t>( в хил.лв.)</t>
  </si>
  <si>
    <t>Вид и брой на ценните книжа</t>
  </si>
  <si>
    <t>Стойност на ценните книжа</t>
  </si>
  <si>
    <t>обикновени</t>
  </si>
  <si>
    <t>привиле-
гировани</t>
  </si>
  <si>
    <t>конверти-
руеми</t>
  </si>
  <si>
    <t>отчетна стойност</t>
  </si>
  <si>
    <t xml:space="preserve">преоценка </t>
  </si>
  <si>
    <t>преоценена стойност   (4+5-6)</t>
  </si>
  <si>
    <t>I. Нетекущи финансови активи в ценни книжа</t>
  </si>
  <si>
    <t>1. Акции</t>
  </si>
  <si>
    <t>7-3031</t>
  </si>
  <si>
    <t>2. Облигации, в т.ч.:</t>
  </si>
  <si>
    <t>7-3035</t>
  </si>
  <si>
    <t>7-3035-1</t>
  </si>
  <si>
    <t>3. Държавни ценни книжа</t>
  </si>
  <si>
    <t>7-3036</t>
  </si>
  <si>
    <t>7-3039</t>
  </si>
  <si>
    <t>7-3040</t>
  </si>
  <si>
    <t>II. Текущи финансови активи в ценни книжа</t>
  </si>
  <si>
    <t>7-3001</t>
  </si>
  <si>
    <t>2. Изкупени собствени акции</t>
  </si>
  <si>
    <t>7-3005</t>
  </si>
  <si>
    <t xml:space="preserve">3. Облигации </t>
  </si>
  <si>
    <t>7-3006</t>
  </si>
  <si>
    <t>4. Изкупени собствени облигации</t>
  </si>
  <si>
    <t>7-3007</t>
  </si>
  <si>
    <t>5. Държавни ценни книжа</t>
  </si>
  <si>
    <t>7-3008</t>
  </si>
  <si>
    <t>6. Деривативи и други финансови инструменти</t>
  </si>
  <si>
    <t>7-3010-1</t>
  </si>
  <si>
    <t xml:space="preserve">7. Други </t>
  </si>
  <si>
    <t>7-3010</t>
  </si>
  <si>
    <t>7-3020</t>
  </si>
  <si>
    <t xml:space="preserve">      Забележка: Предприятията, които притежават чуждестранни ценни книжа с характер на краткосрочни и дългосрочни инвестиции, съставят отделна справка за всяка страна.</t>
  </si>
  <si>
    <t xml:space="preserve">Съставител: </t>
  </si>
  <si>
    <t xml:space="preserve">           СПРАВКА </t>
  </si>
  <si>
    <t>за инвестициите в дъщерни, смесени, асоциирани и други предприятия</t>
  </si>
  <si>
    <r>
      <t xml:space="preserve">Отчетен период:                                                                                                                                       </t>
    </r>
    <r>
      <rPr>
        <sz val="10"/>
        <rFont val="Times New Roman"/>
        <family val="1"/>
        <charset val="204"/>
      </rPr>
      <t xml:space="preserve">                                                                 </t>
    </r>
    <r>
      <rPr>
        <b/>
        <sz val="10"/>
        <rFont val="Times New Roman"/>
        <family val="1"/>
        <charset val="204"/>
      </rPr>
      <t>(в хил. лв.)</t>
    </r>
  </si>
  <si>
    <t xml:space="preserve">Наименование и седалище на предприятията, в които са инвестициите </t>
  </si>
  <si>
    <t xml:space="preserve">Размер на инвестицията </t>
  </si>
  <si>
    <t>Процент на инвестицията в капитала на другото предприятие</t>
  </si>
  <si>
    <t>Инвестиция в ценни книжа, приети за търговия на фондова борса</t>
  </si>
  <si>
    <t>Инвестиция в ценни книжа, неприети за търговия на фондова борса</t>
  </si>
  <si>
    <t>А. В СТРАНАТА</t>
  </si>
  <si>
    <t>I. Инвестиции в дъщерни предприятия</t>
  </si>
  <si>
    <t xml:space="preserve">1. </t>
  </si>
  <si>
    <t xml:space="preserve">2. </t>
  </si>
  <si>
    <t>8-4001</t>
  </si>
  <si>
    <t>II. Инвестиции в смесени предприятия</t>
  </si>
  <si>
    <t>8-4006</t>
  </si>
  <si>
    <t>III. Инвестиции в асоциирани предприятия</t>
  </si>
  <si>
    <t>84011</t>
  </si>
  <si>
    <t>IV. Инвестиции в други предприятия</t>
  </si>
  <si>
    <t>Обща сума IV:</t>
  </si>
  <si>
    <t>8-4016</t>
  </si>
  <si>
    <t>Обща сума за страната (I+II+III+IV):</t>
  </si>
  <si>
    <t>8-4025</t>
  </si>
  <si>
    <t>Б. В ЧУЖБИНА</t>
  </si>
  <si>
    <t>8-4030</t>
  </si>
  <si>
    <t>8-4035</t>
  </si>
  <si>
    <t>8-4040</t>
  </si>
  <si>
    <t>8-4045</t>
  </si>
  <si>
    <t>Обща сума за чужбина (I+II+III+IV):</t>
  </si>
  <si>
    <t>8-4050</t>
  </si>
  <si>
    <t>Съставител: ……………………</t>
  </si>
  <si>
    <t xml:space="preserve">1. Инвестиции в: </t>
  </si>
  <si>
    <t>III. Дял от печалбата на асоциирани и съвместни предприятия</t>
  </si>
  <si>
    <t>Инвестиции в:</t>
  </si>
  <si>
    <t>Обща сума V:</t>
  </si>
  <si>
    <t>IV. Дял от загубата на асоциирани и съвместни предприятия</t>
  </si>
  <si>
    <t>Ръководител: …………………..</t>
  </si>
  <si>
    <t xml:space="preserve"> Ръководител…</t>
  </si>
  <si>
    <t>7.</t>
  </si>
  <si>
    <t>Р-ди за придобиване и ликвидация на активи по стопански начин</t>
  </si>
  <si>
    <t>5-1007-2</t>
  </si>
  <si>
    <t xml:space="preserve"> "Бесттехника ТМ - Радомир " ПАД</t>
  </si>
  <si>
    <t>неконсолидиран</t>
  </si>
  <si>
    <t xml:space="preserve"> към 30.09.2009 г.</t>
  </si>
  <si>
    <t>Дата на съставяне: 29.10.2009</t>
  </si>
  <si>
    <t>Дата на съставяне: 28.10.2009</t>
  </si>
  <si>
    <t>Дата на съставяне:28.10.2009</t>
  </si>
  <si>
    <t xml:space="preserve">Дата на съставяне: 28.10.2009                </t>
  </si>
  <si>
    <t xml:space="preserve">Дата  на съставяне: 28.10.2009 г.                                                                                                                            </t>
  </si>
  <si>
    <t xml:space="preserve">Дата на съставяне:             28.10.2009                    </t>
  </si>
  <si>
    <t>Дата на съставяне : 28.10.2009</t>
  </si>
</sst>
</file>

<file path=xl/styles.xml><?xml version="1.0" encoding="utf-8"?>
<styleSheet xmlns="http://schemas.openxmlformats.org/spreadsheetml/2006/main">
  <numFmts count="1">
    <numFmt numFmtId="164" formatCode="_-&quot;£&quot;* #,##0.00_-;\-&quot;£&quot;* #,##0.00_-;_-&quot;£&quot;* &quot;-&quot;??_-;_-@_-"/>
  </numFmts>
  <fonts count="31">
    <font>
      <sz val="10"/>
      <name val="TmsCyr"/>
      <charset val="204"/>
    </font>
    <font>
      <sz val="10"/>
      <name val="TmsCyr"/>
      <charset val="204"/>
    </font>
    <font>
      <sz val="10"/>
      <name val="Timok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1"/>
      <name val="Times New Roman Cyr"/>
      <family val="1"/>
      <charset val="204"/>
    </font>
    <font>
      <b/>
      <sz val="11"/>
      <name val="Times New Roman"/>
      <family val="1"/>
      <charset val="204"/>
    </font>
    <font>
      <b/>
      <i/>
      <sz val="11"/>
      <name val="Times New Roman"/>
      <family val="1"/>
      <charset val="204"/>
    </font>
    <font>
      <sz val="11"/>
      <name val="Times New Roman"/>
      <family val="1"/>
      <charset val="204"/>
    </font>
    <font>
      <sz val="9"/>
      <name val="Times New Roman Cyr"/>
      <family val="1"/>
      <charset val="204"/>
    </font>
    <font>
      <b/>
      <sz val="9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name val="Times New Roman Cyr"/>
      <charset val="204"/>
    </font>
    <font>
      <sz val="9"/>
      <name val="Times New Roman Cyr"/>
      <charset val="204"/>
    </font>
    <font>
      <b/>
      <i/>
      <sz val="9"/>
      <name val="Times New Roman"/>
      <family val="1"/>
      <charset val="204"/>
    </font>
    <font>
      <b/>
      <sz val="9"/>
      <name val="Times New Roman Cyr"/>
      <family val="1"/>
      <charset val="204"/>
    </font>
    <font>
      <b/>
      <i/>
      <sz val="9"/>
      <name val="Times New Roman Cyr"/>
      <family val="1"/>
      <charset val="204"/>
    </font>
    <font>
      <b/>
      <sz val="9"/>
      <color indexed="10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sz val="9"/>
      <color indexed="10"/>
      <name val="Times New Roman Cyr"/>
      <family val="1"/>
      <charset val="204"/>
    </font>
    <font>
      <sz val="10"/>
      <name val="Arial"/>
      <family val="2"/>
      <charset val="204"/>
    </font>
    <font>
      <sz val="9"/>
      <name val="Arial"/>
      <family val="2"/>
      <charset val="204"/>
    </font>
    <font>
      <b/>
      <sz val="9"/>
      <name val="Arial"/>
      <family val="2"/>
      <charset val="204"/>
    </font>
    <font>
      <i/>
      <sz val="9"/>
      <name val="Times New Roman"/>
      <family val="1"/>
      <charset val="204"/>
    </font>
    <font>
      <sz val="10"/>
      <name val="TmsCyr"/>
      <family val="1"/>
      <charset val="204"/>
    </font>
    <font>
      <b/>
      <sz val="10"/>
      <name val="Arial"/>
      <family val="2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name val="Times New Roman Cyr"/>
      <family val="1"/>
      <charset val="204"/>
    </font>
    <font>
      <sz val="8"/>
      <name val="TmsCyr"/>
      <charset val="204"/>
    </font>
  </fonts>
  <fills count="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9"/>
        <bgColor indexed="24"/>
      </patternFill>
    </fill>
    <fill>
      <patternFill patternType="solid">
        <fgColor indexed="47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</borders>
  <cellStyleXfs count="12">
    <xf numFmtId="0" fontId="0" fillId="0" borderId="0"/>
    <xf numFmtId="164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645">
    <xf numFmtId="0" fontId="0" fillId="0" borderId="0" xfId="0"/>
    <xf numFmtId="0" fontId="9" fillId="0" borderId="0" xfId="8" applyFont="1" applyBorder="1" applyAlignment="1" applyProtection="1">
      <alignment horizontal="left" vertical="top"/>
      <protection locked="0"/>
    </xf>
    <xf numFmtId="0" fontId="11" fillId="0" borderId="0" xfId="11" applyFont="1" applyAlignment="1">
      <alignment horizontal="centerContinuous"/>
    </xf>
    <xf numFmtId="0" fontId="12" fillId="0" borderId="0" xfId="11" applyFont="1"/>
    <xf numFmtId="0" fontId="11" fillId="0" borderId="0" xfId="11" applyFont="1" applyAlignment="1">
      <alignment horizontal="centerContinuous" wrapText="1"/>
    </xf>
    <xf numFmtId="0" fontId="13" fillId="0" borderId="0" xfId="11" applyFont="1"/>
    <xf numFmtId="0" fontId="11" fillId="0" borderId="0" xfId="8" applyFont="1" applyBorder="1" applyAlignment="1" applyProtection="1">
      <alignment vertical="top" wrapText="1"/>
      <protection locked="0"/>
    </xf>
    <xf numFmtId="0" fontId="11" fillId="0" borderId="0" xfId="11" applyFont="1" applyAlignment="1"/>
    <xf numFmtId="0" fontId="13" fillId="0" borderId="0" xfId="11" applyFont="1" applyAlignment="1"/>
    <xf numFmtId="0" fontId="11" fillId="0" borderId="0" xfId="11" applyFont="1"/>
    <xf numFmtId="0" fontId="11" fillId="0" borderId="0" xfId="9" applyFont="1" applyAlignment="1">
      <alignment wrapText="1"/>
    </xf>
    <xf numFmtId="0" fontId="11" fillId="0" borderId="0" xfId="9" applyFont="1" applyAlignment="1">
      <alignment horizontal="right" wrapText="1"/>
    </xf>
    <xf numFmtId="0" fontId="11" fillId="0" borderId="1" xfId="11" applyFont="1" applyBorder="1" applyAlignment="1">
      <alignment horizontal="center" vertical="center" wrapText="1"/>
    </xf>
    <xf numFmtId="0" fontId="11" fillId="0" borderId="1" xfId="11" applyFont="1" applyBorder="1" applyAlignment="1">
      <alignment horizontal="centerContinuous" vertical="center" wrapText="1"/>
    </xf>
    <xf numFmtId="0" fontId="11" fillId="0" borderId="0" xfId="11" applyFont="1" applyBorder="1" applyAlignment="1">
      <alignment horizontal="center" vertical="center" wrapText="1"/>
    </xf>
    <xf numFmtId="0" fontId="13" fillId="0" borderId="0" xfId="11" applyFont="1" applyAlignment="1">
      <alignment horizontal="center" vertical="center" wrapText="1"/>
    </xf>
    <xf numFmtId="49" fontId="12" fillId="0" borderId="1" xfId="11" applyNumberFormat="1" applyFont="1" applyBorder="1" applyAlignment="1">
      <alignment horizontal="center" vertical="center" wrapText="1"/>
    </xf>
    <xf numFmtId="49" fontId="12" fillId="0" borderId="1" xfId="11" applyNumberFormat="1" applyFont="1" applyFill="1" applyBorder="1" applyAlignment="1">
      <alignment horizontal="center" vertical="center" wrapText="1"/>
    </xf>
    <xf numFmtId="0" fontId="11" fillId="0" borderId="1" xfId="11" applyFont="1" applyBorder="1" applyAlignment="1">
      <alignment vertical="center" wrapText="1"/>
    </xf>
    <xf numFmtId="0" fontId="12" fillId="0" borderId="0" xfId="11" applyFont="1" applyBorder="1"/>
    <xf numFmtId="0" fontId="14" fillId="0" borderId="0" xfId="11" applyFont="1"/>
    <xf numFmtId="0" fontId="12" fillId="0" borderId="1" xfId="11" applyFont="1" applyBorder="1" applyAlignment="1">
      <alignment vertical="center" wrapText="1"/>
    </xf>
    <xf numFmtId="0" fontId="12" fillId="0" borderId="1" xfId="11" applyFont="1" applyBorder="1" applyAlignment="1">
      <alignment wrapText="1"/>
    </xf>
    <xf numFmtId="3" fontId="12" fillId="0" borderId="0" xfId="11" applyNumberFormat="1" applyFont="1" applyBorder="1" applyAlignment="1" applyProtection="1">
      <alignment vertical="center"/>
      <protection locked="0"/>
    </xf>
    <xf numFmtId="0" fontId="11" fillId="0" borderId="0" xfId="11" applyFont="1" applyBorder="1" applyProtection="1">
      <protection locked="0"/>
    </xf>
    <xf numFmtId="0" fontId="14" fillId="0" borderId="0" xfId="11" applyFont="1" applyAlignment="1">
      <alignment wrapText="1"/>
    </xf>
    <xf numFmtId="0" fontId="14" fillId="0" borderId="0" xfId="11" applyFont="1" applyBorder="1"/>
    <xf numFmtId="0" fontId="10" fillId="0" borderId="0" xfId="10" applyFont="1"/>
    <xf numFmtId="0" fontId="12" fillId="0" borderId="0" xfId="10" applyFont="1" applyBorder="1" applyAlignment="1" applyProtection="1">
      <alignment horizontal="centerContinuous"/>
      <protection locked="0"/>
    </xf>
    <xf numFmtId="0" fontId="10" fillId="0" borderId="0" xfId="10" applyFont="1" applyBorder="1" applyAlignment="1">
      <alignment wrapText="1"/>
    </xf>
    <xf numFmtId="0" fontId="10" fillId="0" borderId="0" xfId="10" applyFont="1" applyBorder="1"/>
    <xf numFmtId="0" fontId="20" fillId="0" borderId="0" xfId="10" applyFont="1" applyBorder="1" applyAlignment="1">
      <alignment vertical="center" wrapText="1"/>
    </xf>
    <xf numFmtId="0" fontId="10" fillId="0" borderId="0" xfId="10" applyFont="1" applyAlignment="1">
      <alignment wrapText="1"/>
    </xf>
    <xf numFmtId="49" fontId="11" fillId="0" borderId="2" xfId="11" applyNumberFormat="1" applyFont="1" applyBorder="1" applyAlignment="1">
      <alignment horizontal="center" vertical="center" wrapText="1"/>
    </xf>
    <xf numFmtId="49" fontId="11" fillId="0" borderId="1" xfId="11" applyNumberFormat="1" applyFont="1" applyBorder="1" applyAlignment="1">
      <alignment horizontal="center" vertical="center" wrapText="1"/>
    </xf>
    <xf numFmtId="49" fontId="11" fillId="0" borderId="0" xfId="11" applyNumberFormat="1" applyFont="1" applyAlignment="1">
      <alignment horizontal="center" wrapText="1"/>
    </xf>
    <xf numFmtId="49" fontId="12" fillId="0" borderId="1" xfId="11" applyNumberFormat="1" applyFont="1" applyBorder="1" applyAlignment="1">
      <alignment horizontal="center" wrapText="1"/>
    </xf>
    <xf numFmtId="49" fontId="11" fillId="0" borderId="0" xfId="11" applyNumberFormat="1" applyFont="1" applyBorder="1" applyAlignment="1" applyProtection="1">
      <alignment horizontal="center" wrapText="1"/>
      <protection locked="0"/>
    </xf>
    <xf numFmtId="49" fontId="14" fillId="0" borderId="0" xfId="11" applyNumberFormat="1" applyFont="1" applyAlignment="1">
      <alignment horizontal="center" wrapText="1"/>
    </xf>
    <xf numFmtId="49" fontId="12" fillId="2" borderId="1" xfId="11" applyNumberFormat="1" applyFont="1" applyFill="1" applyBorder="1" applyAlignment="1">
      <alignment horizontal="center" vertical="center" wrapText="1"/>
    </xf>
    <xf numFmtId="0" fontId="11" fillId="0" borderId="0" xfId="8" applyFont="1" applyFill="1" applyBorder="1" applyAlignment="1" applyProtection="1">
      <alignment vertical="top" wrapText="1"/>
      <protection locked="0"/>
    </xf>
    <xf numFmtId="49" fontId="11" fillId="0" borderId="3" xfId="11" applyNumberFormat="1" applyFont="1" applyBorder="1" applyAlignment="1">
      <alignment horizontal="center" vertical="center" wrapText="1"/>
    </xf>
    <xf numFmtId="0" fontId="12" fillId="0" borderId="0" xfId="7" applyFont="1"/>
    <xf numFmtId="0" fontId="22" fillId="0" borderId="0" xfId="7" applyFont="1"/>
    <xf numFmtId="0" fontId="23" fillId="0" borderId="0" xfId="7" applyFont="1"/>
    <xf numFmtId="0" fontId="12" fillId="0" borderId="0" xfId="6" applyFont="1" applyAlignment="1">
      <alignment horizontal="center"/>
    </xf>
    <xf numFmtId="0" fontId="22" fillId="0" borderId="0" xfId="7" applyFont="1" applyBorder="1"/>
    <xf numFmtId="49" fontId="22" fillId="0" borderId="0" xfId="7" applyNumberFormat="1" applyFont="1"/>
    <xf numFmtId="49" fontId="3" fillId="0" borderId="0" xfId="5" applyNumberFormat="1" applyFont="1" applyAlignment="1">
      <alignment horizontal="center" vertical="center" wrapText="1"/>
    </xf>
    <xf numFmtId="0" fontId="25" fillId="0" borderId="0" xfId="5" applyFont="1" applyAlignment="1">
      <alignment horizontal="left" vertical="center" wrapText="1"/>
    </xf>
    <xf numFmtId="49" fontId="25" fillId="0" borderId="0" xfId="5" applyNumberFormat="1" applyFont="1" applyAlignment="1">
      <alignment horizontal="left" vertical="center" wrapText="1"/>
    </xf>
    <xf numFmtId="0" fontId="21" fillId="0" borderId="0" xfId="7" applyFont="1"/>
    <xf numFmtId="0" fontId="3" fillId="0" borderId="0" xfId="5" applyNumberFormat="1" applyFont="1" applyAlignment="1">
      <alignment horizontal="center" vertical="center" wrapText="1"/>
    </xf>
    <xf numFmtId="0" fontId="3" fillId="0" borderId="0" xfId="6" applyFont="1" applyAlignment="1">
      <alignment vertical="justify"/>
    </xf>
    <xf numFmtId="0" fontId="3" fillId="0" borderId="0" xfId="6" applyFont="1" applyBorder="1" applyAlignment="1">
      <alignment vertical="justify"/>
    </xf>
    <xf numFmtId="0" fontId="1" fillId="0" borderId="0" xfId="6" applyFont="1" applyAlignment="1">
      <alignment horizontal="center"/>
    </xf>
    <xf numFmtId="0" fontId="21" fillId="0" borderId="0" xfId="7" applyFont="1" applyAlignment="1"/>
    <xf numFmtId="0" fontId="4" fillId="0" borderId="0" xfId="6" applyFont="1" applyBorder="1" applyAlignment="1">
      <alignment vertical="justify"/>
    </xf>
    <xf numFmtId="0" fontId="3" fillId="0" borderId="0" xfId="6" applyFont="1" applyBorder="1" applyAlignment="1">
      <alignment horizontal="right" vertical="justify"/>
    </xf>
    <xf numFmtId="0" fontId="3" fillId="0" borderId="1" xfId="5" applyFont="1" applyBorder="1" applyAlignment="1">
      <alignment vertical="center" wrapText="1"/>
    </xf>
    <xf numFmtId="49" fontId="3" fillId="0" borderId="1" xfId="5" applyNumberFormat="1" applyFont="1" applyBorder="1" applyAlignment="1">
      <alignment horizontal="center" vertical="center" wrapText="1"/>
    </xf>
    <xf numFmtId="0" fontId="3" fillId="0" borderId="1" xfId="5" applyFont="1" applyBorder="1" applyAlignment="1">
      <alignment horizontal="center" vertical="center" wrapText="1"/>
    </xf>
    <xf numFmtId="0" fontId="26" fillId="0" borderId="0" xfId="7" applyFont="1" applyBorder="1"/>
    <xf numFmtId="0" fontId="26" fillId="0" borderId="0" xfId="7" applyFont="1"/>
    <xf numFmtId="0" fontId="3" fillId="0" borderId="1" xfId="5" applyFont="1" applyBorder="1" applyAlignment="1">
      <alignment horizontal="left" vertical="center" wrapText="1"/>
    </xf>
    <xf numFmtId="49" fontId="3" fillId="0" borderId="1" xfId="5" applyNumberFormat="1" applyFont="1" applyBorder="1" applyAlignment="1">
      <alignment horizontal="left" vertical="center" wrapText="1"/>
    </xf>
    <xf numFmtId="0" fontId="4" fillId="0" borderId="1" xfId="5" applyFont="1" applyBorder="1" applyAlignment="1">
      <alignment horizontal="left" vertical="center" wrapText="1"/>
    </xf>
    <xf numFmtId="49" fontId="12" fillId="0" borderId="1" xfId="5" applyNumberFormat="1" applyFont="1" applyBorder="1" applyAlignment="1">
      <alignment horizontal="center" vertical="center" wrapText="1"/>
    </xf>
    <xf numFmtId="0" fontId="5" fillId="0" borderId="1" xfId="5" applyFont="1" applyBorder="1" applyAlignment="1">
      <alignment horizontal="right" vertical="center" wrapText="1"/>
    </xf>
    <xf numFmtId="49" fontId="15" fillId="0" borderId="1" xfId="5" applyNumberFormat="1" applyFont="1" applyBorder="1" applyAlignment="1">
      <alignment horizontal="center" vertical="center" wrapText="1"/>
    </xf>
    <xf numFmtId="49" fontId="24" fillId="0" borderId="1" xfId="5" applyNumberFormat="1" applyFont="1" applyBorder="1" applyAlignment="1">
      <alignment horizontal="center" vertical="center" wrapText="1"/>
    </xf>
    <xf numFmtId="0" fontId="5" fillId="0" borderId="1" xfId="5" applyFont="1" applyBorder="1" applyAlignment="1">
      <alignment horizontal="left" vertical="center" wrapText="1"/>
    </xf>
    <xf numFmtId="0" fontId="3" fillId="0" borderId="0" xfId="5" applyFont="1" applyBorder="1" applyAlignment="1">
      <alignment horizontal="left" vertical="center" wrapText="1"/>
    </xf>
    <xf numFmtId="49" fontId="3" fillId="0" borderId="0" xfId="5" applyNumberFormat="1" applyFont="1" applyBorder="1" applyAlignment="1">
      <alignment horizontal="left" vertical="center" wrapText="1"/>
    </xf>
    <xf numFmtId="0" fontId="4" fillId="0" borderId="0" xfId="5" applyFont="1" applyBorder="1" applyAlignment="1">
      <alignment horizontal="left" vertical="center" wrapText="1"/>
    </xf>
    <xf numFmtId="0" fontId="1" fillId="0" borderId="0" xfId="5" applyFont="1"/>
    <xf numFmtId="49" fontId="1" fillId="0" borderId="0" xfId="5" applyNumberFormat="1" applyFont="1"/>
    <xf numFmtId="49" fontId="21" fillId="0" borderId="0" xfId="7" applyNumberFormat="1" applyFont="1"/>
    <xf numFmtId="0" fontId="7" fillId="0" borderId="0" xfId="0" applyFont="1" applyBorder="1" applyAlignment="1" applyProtection="1">
      <alignment horizontal="left" vertical="top"/>
      <protection locked="0"/>
    </xf>
    <xf numFmtId="1" fontId="12" fillId="3" borderId="1" xfId="10" applyNumberFormat="1" applyFont="1" applyFill="1" applyBorder="1" applyAlignment="1" applyProtection="1">
      <alignment vertical="center"/>
      <protection locked="0"/>
    </xf>
    <xf numFmtId="1" fontId="12" fillId="4" borderId="1" xfId="10" applyNumberFormat="1" applyFont="1" applyFill="1" applyBorder="1" applyAlignment="1" applyProtection="1">
      <alignment vertical="center"/>
      <protection locked="0"/>
    </xf>
    <xf numFmtId="1" fontId="12" fillId="5" borderId="1" xfId="10" applyNumberFormat="1" applyFont="1" applyFill="1" applyBorder="1" applyAlignment="1" applyProtection="1">
      <alignment vertical="center"/>
      <protection locked="0"/>
    </xf>
    <xf numFmtId="3" fontId="12" fillId="0" borderId="1" xfId="10" applyNumberFormat="1" applyFont="1" applyBorder="1" applyAlignment="1" applyProtection="1">
      <alignment vertical="center"/>
    </xf>
    <xf numFmtId="3" fontId="12" fillId="0" borderId="1" xfId="10" applyNumberFormat="1" applyFont="1" applyFill="1" applyBorder="1" applyAlignment="1" applyProtection="1">
      <alignment vertical="center"/>
    </xf>
    <xf numFmtId="1" fontId="11" fillId="3" borderId="1" xfId="10" applyNumberFormat="1" applyFont="1" applyFill="1" applyBorder="1" applyAlignment="1" applyProtection="1">
      <alignment vertical="center"/>
      <protection locked="0"/>
    </xf>
    <xf numFmtId="3" fontId="11" fillId="0" borderId="1" xfId="10" applyNumberFormat="1" applyFont="1" applyBorder="1" applyAlignment="1" applyProtection="1">
      <alignment vertical="center"/>
    </xf>
    <xf numFmtId="3" fontId="12" fillId="0" borderId="1" xfId="10" applyNumberFormat="1" applyFont="1" applyBorder="1" applyProtection="1"/>
    <xf numFmtId="1" fontId="10" fillId="3" borderId="1" xfId="10" applyNumberFormat="1" applyFont="1" applyFill="1" applyBorder="1" applyProtection="1">
      <protection locked="0"/>
    </xf>
    <xf numFmtId="0" fontId="10" fillId="0" borderId="1" xfId="10" applyFont="1" applyBorder="1" applyProtection="1"/>
    <xf numFmtId="1" fontId="10" fillId="5" borderId="1" xfId="10" applyNumberFormat="1" applyFont="1" applyFill="1" applyBorder="1" applyProtection="1">
      <protection locked="0"/>
    </xf>
    <xf numFmtId="3" fontId="10" fillId="0" borderId="1" xfId="10" applyNumberFormat="1" applyFont="1" applyBorder="1" applyProtection="1"/>
    <xf numFmtId="3" fontId="10" fillId="0" borderId="1" xfId="10" applyNumberFormat="1" applyFont="1" applyFill="1" applyBorder="1" applyProtection="1"/>
    <xf numFmtId="1" fontId="12" fillId="4" borderId="1" xfId="9" applyNumberFormat="1" applyFont="1" applyFill="1" applyBorder="1" applyAlignment="1" applyProtection="1">
      <alignment wrapText="1"/>
      <protection locked="0"/>
    </xf>
    <xf numFmtId="3" fontId="12" fillId="0" borderId="1" xfId="9" applyNumberFormat="1" applyFont="1" applyFill="1" applyBorder="1" applyAlignment="1" applyProtection="1">
      <alignment wrapText="1"/>
    </xf>
    <xf numFmtId="1" fontId="12" fillId="5" borderId="1" xfId="9" applyNumberFormat="1" applyFont="1" applyFill="1" applyBorder="1" applyAlignment="1" applyProtection="1">
      <alignment wrapText="1"/>
      <protection locked="0"/>
    </xf>
    <xf numFmtId="49" fontId="12" fillId="0" borderId="1" xfId="11" applyNumberFormat="1" applyFont="1" applyBorder="1" applyAlignment="1" applyProtection="1">
      <alignment horizontal="center" vertical="center" wrapText="1"/>
    </xf>
    <xf numFmtId="3" fontId="12" fillId="0" borderId="1" xfId="11" applyNumberFormat="1" applyFont="1" applyFill="1" applyBorder="1" applyAlignment="1" applyProtection="1">
      <alignment vertical="center"/>
    </xf>
    <xf numFmtId="3" fontId="12" fillId="0" borderId="1" xfId="11" applyNumberFormat="1" applyFont="1" applyBorder="1" applyAlignment="1" applyProtection="1">
      <alignment vertical="center"/>
    </xf>
    <xf numFmtId="1" fontId="12" fillId="4" borderId="1" xfId="11" applyNumberFormat="1" applyFont="1" applyFill="1" applyBorder="1" applyAlignment="1" applyProtection="1">
      <alignment vertical="center"/>
      <protection locked="0"/>
    </xf>
    <xf numFmtId="3" fontId="12" fillId="0" borderId="4" xfId="11" applyNumberFormat="1" applyFont="1" applyBorder="1" applyAlignment="1" applyProtection="1">
      <alignment vertical="center"/>
    </xf>
    <xf numFmtId="3" fontId="12" fillId="0" borderId="2" xfId="11" applyNumberFormat="1" applyFont="1" applyBorder="1" applyAlignment="1" applyProtection="1">
      <alignment vertical="center"/>
    </xf>
    <xf numFmtId="1" fontId="15" fillId="3" borderId="1" xfId="6" applyNumberFormat="1" applyFont="1" applyFill="1" applyBorder="1" applyAlignment="1" applyProtection="1">
      <alignment horizontal="center" vertical="center" wrapText="1"/>
      <protection locked="0"/>
    </xf>
    <xf numFmtId="1" fontId="12" fillId="0" borderId="1" xfId="6" applyNumberFormat="1" applyFont="1" applyBorder="1" applyAlignment="1" applyProtection="1">
      <alignment horizontal="center" vertical="center" wrapText="1"/>
    </xf>
    <xf numFmtId="1" fontId="12" fillId="3" borderId="1" xfId="6" applyNumberFormat="1" applyFont="1" applyFill="1" applyBorder="1" applyAlignment="1" applyProtection="1">
      <alignment horizontal="center" vertical="center" wrapText="1"/>
      <protection locked="0"/>
    </xf>
    <xf numFmtId="0" fontId="15" fillId="0" borderId="4" xfId="6" applyFont="1" applyBorder="1" applyAlignment="1" applyProtection="1">
      <alignment horizontal="center" vertical="center" wrapText="1"/>
    </xf>
    <xf numFmtId="0" fontId="12" fillId="0" borderId="4" xfId="6" applyFont="1" applyFill="1" applyBorder="1" applyAlignment="1" applyProtection="1">
      <alignment horizontal="center" vertical="center" wrapText="1"/>
    </xf>
    <xf numFmtId="0" fontId="22" fillId="0" borderId="0" xfId="7" applyFont="1" applyProtection="1"/>
    <xf numFmtId="1" fontId="12" fillId="2" borderId="5" xfId="6" applyNumberFormat="1" applyFont="1" applyFill="1" applyBorder="1" applyAlignment="1" applyProtection="1">
      <alignment horizontal="left" vertical="center" wrapText="1"/>
    </xf>
    <xf numFmtId="1" fontId="12" fillId="2" borderId="5" xfId="6" applyNumberFormat="1" applyFont="1" applyFill="1" applyBorder="1" applyAlignment="1" applyProtection="1">
      <alignment horizontal="center" vertical="center" wrapText="1"/>
    </xf>
    <xf numFmtId="0" fontId="12" fillId="0" borderId="2" xfId="6" applyFont="1" applyBorder="1" applyAlignment="1" applyProtection="1">
      <alignment horizontal="center" vertical="center" wrapText="1"/>
    </xf>
    <xf numFmtId="0" fontId="12" fillId="0" borderId="2" xfId="6" applyFont="1" applyFill="1" applyBorder="1" applyAlignment="1" applyProtection="1">
      <alignment horizontal="center" vertical="center" wrapText="1"/>
    </xf>
    <xf numFmtId="1" fontId="12" fillId="3" borderId="1" xfId="6" applyNumberFormat="1" applyFont="1" applyFill="1" applyBorder="1" applyAlignment="1" applyProtection="1">
      <alignment horizontal="left" vertical="center" wrapText="1"/>
      <protection locked="0"/>
    </xf>
    <xf numFmtId="0" fontId="12" fillId="0" borderId="1" xfId="6" applyFont="1" applyBorder="1" applyAlignment="1" applyProtection="1">
      <alignment horizontal="center" vertical="center" wrapText="1"/>
    </xf>
    <xf numFmtId="0" fontId="12" fillId="0" borderId="1" xfId="6" applyFont="1" applyFill="1" applyBorder="1" applyAlignment="1" applyProtection="1">
      <alignment horizontal="center" vertical="center" wrapText="1"/>
    </xf>
    <xf numFmtId="0" fontId="15" fillId="0" borderId="1" xfId="6" applyFont="1" applyBorder="1" applyAlignment="1" applyProtection="1">
      <alignment horizontal="center" vertical="center" wrapText="1"/>
    </xf>
    <xf numFmtId="0" fontId="22" fillId="0" borderId="0" xfId="7" applyFont="1" applyBorder="1" applyProtection="1"/>
    <xf numFmtId="1" fontId="22" fillId="0" borderId="0" xfId="7" applyNumberFormat="1" applyFont="1" applyBorder="1" applyProtection="1"/>
    <xf numFmtId="0" fontId="12" fillId="0" borderId="1" xfId="4" applyFont="1" applyBorder="1" applyAlignment="1" applyProtection="1">
      <alignment horizontal="left" vertical="center" wrapText="1"/>
    </xf>
    <xf numFmtId="0" fontId="12" fillId="0" borderId="0" xfId="4" applyFont="1" applyBorder="1" applyAlignment="1" applyProtection="1">
      <alignment horizontal="left" vertical="center" wrapText="1"/>
    </xf>
    <xf numFmtId="1" fontId="12" fillId="0" borderId="0" xfId="4" applyNumberFormat="1" applyFont="1" applyBorder="1" applyAlignment="1" applyProtection="1">
      <alignment horizontal="left" vertical="center" wrapText="1"/>
    </xf>
    <xf numFmtId="49" fontId="11" fillId="0" borderId="4" xfId="4" applyNumberFormat="1" applyFont="1" applyBorder="1" applyAlignment="1" applyProtection="1">
      <alignment horizontal="center" vertical="center" wrapText="1"/>
    </xf>
    <xf numFmtId="0" fontId="11" fillId="0" borderId="1" xfId="4" applyFont="1" applyBorder="1" applyAlignment="1" applyProtection="1">
      <alignment horizontal="center" vertical="center" wrapText="1"/>
    </xf>
    <xf numFmtId="0" fontId="23" fillId="0" borderId="0" xfId="7" applyFont="1" applyBorder="1" applyProtection="1"/>
    <xf numFmtId="49" fontId="11" fillId="0" borderId="6" xfId="4" applyNumberFormat="1" applyFont="1" applyBorder="1" applyAlignment="1" applyProtection="1">
      <alignment horizontal="center" vertical="center" wrapText="1"/>
    </xf>
    <xf numFmtId="0" fontId="11" fillId="0" borderId="4" xfId="4" applyFont="1" applyBorder="1" applyAlignment="1" applyProtection="1">
      <alignment horizontal="center" vertical="center" wrapText="1"/>
    </xf>
    <xf numFmtId="49" fontId="11" fillId="0" borderId="2" xfId="4" applyNumberFormat="1" applyFont="1" applyBorder="1" applyAlignment="1" applyProtection="1">
      <alignment horizontal="center" vertical="center" wrapText="1"/>
    </xf>
    <xf numFmtId="0" fontId="11" fillId="0" borderId="2" xfId="4" applyFont="1" applyBorder="1" applyAlignment="1" applyProtection="1">
      <alignment horizontal="center" vertical="center" wrapText="1"/>
    </xf>
    <xf numFmtId="0" fontId="12" fillId="0" borderId="1" xfId="4" applyFont="1" applyBorder="1" applyAlignment="1" applyProtection="1">
      <alignment horizontal="center" vertical="center" wrapText="1"/>
    </xf>
    <xf numFmtId="49" fontId="12" fillId="0" borderId="2" xfId="4" applyNumberFormat="1" applyFont="1" applyBorder="1" applyAlignment="1" applyProtection="1">
      <alignment horizontal="center" vertical="center" wrapText="1"/>
    </xf>
    <xf numFmtId="0" fontId="12" fillId="0" borderId="2" xfId="4" applyFont="1" applyBorder="1" applyAlignment="1" applyProtection="1">
      <alignment horizontal="center" vertical="center" wrapText="1"/>
    </xf>
    <xf numFmtId="0" fontId="11" fillId="0" borderId="1" xfId="4" applyFont="1" applyBorder="1" applyAlignment="1" applyProtection="1">
      <alignment horizontal="left" vertical="center" wrapText="1"/>
    </xf>
    <xf numFmtId="49" fontId="11" fillId="0" borderId="1" xfId="4" applyNumberFormat="1" applyFont="1" applyBorder="1" applyAlignment="1" applyProtection="1">
      <alignment horizontal="left" vertical="center" wrapText="1"/>
    </xf>
    <xf numFmtId="49" fontId="12" fillId="0" borderId="1" xfId="4" applyNumberFormat="1" applyFont="1" applyBorder="1" applyAlignment="1" applyProtection="1">
      <alignment horizontal="center" vertical="center" wrapText="1"/>
    </xf>
    <xf numFmtId="0" fontId="15" fillId="0" borderId="1" xfId="4" applyFont="1" applyBorder="1" applyAlignment="1" applyProtection="1">
      <alignment horizontal="right" vertical="center" wrapText="1"/>
    </xf>
    <xf numFmtId="49" fontId="15" fillId="0" borderId="1" xfId="4" applyNumberFormat="1" applyFont="1" applyBorder="1" applyAlignment="1" applyProtection="1">
      <alignment horizontal="center" vertical="center" wrapText="1"/>
    </xf>
    <xf numFmtId="49" fontId="11" fillId="0" borderId="1" xfId="4" applyNumberFormat="1" applyFont="1" applyBorder="1" applyAlignment="1" applyProtection="1">
      <alignment horizontal="center" vertical="center" wrapText="1"/>
    </xf>
    <xf numFmtId="0" fontId="12" fillId="0" borderId="1" xfId="4" applyFont="1" applyFill="1" applyBorder="1" applyAlignment="1" applyProtection="1">
      <alignment vertical="center" wrapText="1"/>
    </xf>
    <xf numFmtId="49" fontId="12" fillId="0" borderId="1" xfId="4" applyNumberFormat="1" applyFont="1" applyFill="1" applyBorder="1" applyAlignment="1" applyProtection="1">
      <alignment horizontal="center" vertical="center" wrapText="1"/>
    </xf>
    <xf numFmtId="0" fontId="11" fillId="0" borderId="0" xfId="4" applyFont="1" applyBorder="1" applyAlignment="1" applyProtection="1">
      <alignment horizontal="right" vertical="center" wrapText="1"/>
    </xf>
    <xf numFmtId="49" fontId="11" fillId="0" borderId="0" xfId="4" applyNumberFormat="1" applyFont="1" applyBorder="1" applyAlignment="1" applyProtection="1">
      <alignment horizontal="right" vertical="center" wrapText="1"/>
    </xf>
    <xf numFmtId="49" fontId="22" fillId="0" borderId="0" xfId="7" applyNumberFormat="1" applyFont="1" applyProtection="1"/>
    <xf numFmtId="1" fontId="12" fillId="3" borderId="1" xfId="4" applyNumberFormat="1" applyFont="1" applyFill="1" applyBorder="1" applyAlignment="1" applyProtection="1">
      <alignment horizontal="center" vertical="center" wrapText="1"/>
      <protection locked="0"/>
    </xf>
    <xf numFmtId="0" fontId="12" fillId="0" borderId="0" xfId="3" applyFont="1" applyAlignment="1"/>
    <xf numFmtId="0" fontId="12" fillId="0" borderId="0" xfId="3" applyFont="1"/>
    <xf numFmtId="0" fontId="11" fillId="0" borderId="0" xfId="7" applyFont="1"/>
    <xf numFmtId="0" fontId="12" fillId="0" borderId="0" xfId="7" applyFont="1" applyBorder="1"/>
    <xf numFmtId="0" fontId="23" fillId="0" borderId="0" xfId="7" applyFont="1" applyAlignment="1">
      <alignment horizontal="center"/>
    </xf>
    <xf numFmtId="49" fontId="12" fillId="0" borderId="0" xfId="7" applyNumberFormat="1" applyFont="1"/>
    <xf numFmtId="0" fontId="12" fillId="0" borderId="1" xfId="3" applyFont="1" applyBorder="1" applyAlignment="1" applyProtection="1">
      <alignment horizontal="right" vertical="center" wrapText="1"/>
    </xf>
    <xf numFmtId="1" fontId="12" fillId="0" borderId="1" xfId="3" applyNumberFormat="1" applyFont="1" applyBorder="1" applyAlignment="1" applyProtection="1">
      <alignment horizontal="right" vertical="center" wrapText="1"/>
    </xf>
    <xf numFmtId="0" fontId="12" fillId="0" borderId="1" xfId="3" applyFont="1" applyFill="1" applyBorder="1" applyAlignment="1" applyProtection="1">
      <alignment horizontal="right" vertical="center" wrapText="1"/>
    </xf>
    <xf numFmtId="0" fontId="12" fillId="0" borderId="0" xfId="3" applyFont="1" applyBorder="1" applyProtection="1"/>
    <xf numFmtId="0" fontId="12" fillId="0" borderId="0" xfId="7" applyFont="1" applyProtection="1"/>
    <xf numFmtId="1" fontId="12" fillId="3" borderId="1" xfId="3" applyNumberFormat="1" applyFont="1" applyFill="1" applyBorder="1" applyAlignment="1" applyProtection="1">
      <alignment horizontal="right" vertical="center" wrapText="1"/>
      <protection locked="0"/>
    </xf>
    <xf numFmtId="1" fontId="12" fillId="5" borderId="1" xfId="3" applyNumberFormat="1" applyFont="1" applyFill="1" applyBorder="1" applyAlignment="1" applyProtection="1">
      <alignment horizontal="right" vertical="center" wrapText="1"/>
      <protection locked="0"/>
    </xf>
    <xf numFmtId="1" fontId="12" fillId="3" borderId="1" xfId="3" applyNumberFormat="1" applyFont="1" applyFill="1" applyBorder="1" applyAlignment="1" applyProtection="1">
      <alignment horizontal="right"/>
      <protection locked="0"/>
    </xf>
    <xf numFmtId="1" fontId="12" fillId="5" borderId="1" xfId="3" applyNumberFormat="1" applyFont="1" applyFill="1" applyBorder="1" applyAlignment="1" applyProtection="1">
      <alignment horizontal="right"/>
      <protection locked="0"/>
    </xf>
    <xf numFmtId="1" fontId="12" fillId="0" borderId="1" xfId="3" applyNumberFormat="1" applyFont="1" applyBorder="1" applyAlignment="1" applyProtection="1">
      <alignment horizontal="right"/>
    </xf>
    <xf numFmtId="1" fontId="12" fillId="0" borderId="0" xfId="3" applyNumberFormat="1" applyFont="1" applyBorder="1" applyAlignment="1" applyProtection="1">
      <alignment horizontal="left" vertical="center" wrapText="1"/>
    </xf>
    <xf numFmtId="1" fontId="12" fillId="0" borderId="0" xfId="3" applyNumberFormat="1" applyFont="1" applyBorder="1" applyProtection="1"/>
    <xf numFmtId="0" fontId="11" fillId="0" borderId="1" xfId="3" applyFont="1" applyBorder="1" applyAlignment="1" applyProtection="1">
      <alignment horizontal="center" vertical="center" wrapText="1"/>
    </xf>
    <xf numFmtId="0" fontId="11" fillId="0" borderId="0" xfId="7" applyFont="1" applyAlignment="1" applyProtection="1">
      <alignment horizontal="center"/>
    </xf>
    <xf numFmtId="0" fontId="23" fillId="0" borderId="0" xfId="7" applyFont="1" applyAlignment="1" applyProtection="1">
      <alignment horizontal="center"/>
    </xf>
    <xf numFmtId="0" fontId="11" fillId="0" borderId="1" xfId="3" applyFont="1" applyBorder="1" applyAlignment="1" applyProtection="1">
      <alignment horizontal="center"/>
    </xf>
    <xf numFmtId="1" fontId="12" fillId="0" borderId="1" xfId="3" applyNumberFormat="1" applyFont="1" applyBorder="1" applyAlignment="1" applyProtection="1">
      <alignment horizontal="center" vertical="center" wrapText="1"/>
    </xf>
    <xf numFmtId="1" fontId="12" fillId="0" borderId="1" xfId="3" applyNumberFormat="1" applyFont="1" applyFill="1" applyBorder="1" applyAlignment="1" applyProtection="1">
      <alignment horizontal="right" vertical="center" wrapText="1"/>
    </xf>
    <xf numFmtId="1" fontId="12" fillId="0" borderId="1" xfId="3" applyNumberFormat="1" applyFont="1" applyFill="1" applyBorder="1" applyAlignment="1" applyProtection="1">
      <alignment horizontal="center" vertical="center" wrapText="1"/>
    </xf>
    <xf numFmtId="0" fontId="12" fillId="0" borderId="1" xfId="3" applyFont="1" applyFill="1" applyBorder="1" applyAlignment="1" applyProtection="1">
      <alignment horizontal="center" vertical="center" wrapText="1"/>
    </xf>
    <xf numFmtId="1" fontId="22" fillId="0" borderId="0" xfId="7" applyNumberFormat="1" applyFont="1" applyProtection="1"/>
    <xf numFmtId="0" fontId="11" fillId="0" borderId="0" xfId="3" applyFont="1" applyBorder="1" applyProtection="1"/>
    <xf numFmtId="0" fontId="11" fillId="0" borderId="0" xfId="7" applyFont="1" applyProtection="1"/>
    <xf numFmtId="0" fontId="11" fillId="0" borderId="1" xfId="3" applyFont="1" applyBorder="1" applyProtection="1"/>
    <xf numFmtId="1" fontId="12" fillId="0" borderId="1" xfId="3" applyNumberFormat="1" applyFont="1" applyFill="1" applyBorder="1" applyAlignment="1" applyProtection="1">
      <alignment horizontal="right"/>
    </xf>
    <xf numFmtId="1" fontId="11" fillId="3" borderId="7" xfId="10" applyNumberFormat="1" applyFont="1" applyFill="1" applyBorder="1" applyAlignment="1" applyProtection="1">
      <alignment vertical="center"/>
      <protection locked="0"/>
    </xf>
    <xf numFmtId="0" fontId="11" fillId="0" borderId="1" xfId="10" applyFont="1" applyBorder="1" applyAlignment="1" applyProtection="1">
      <alignment vertical="center" wrapText="1"/>
    </xf>
    <xf numFmtId="49" fontId="16" fillId="0" borderId="1" xfId="10" applyNumberFormat="1" applyFont="1" applyBorder="1" applyAlignment="1" applyProtection="1">
      <alignment horizontal="centerContinuous" wrapText="1"/>
    </xf>
    <xf numFmtId="0" fontId="10" fillId="0" borderId="0" xfId="10" applyFont="1" applyProtection="1"/>
    <xf numFmtId="0" fontId="11" fillId="0" borderId="1" xfId="10" applyFont="1" applyBorder="1" applyAlignment="1" applyProtection="1">
      <alignment horizontal="left" vertical="center" wrapText="1"/>
    </xf>
    <xf numFmtId="49" fontId="11" fillId="0" borderId="1" xfId="10" applyNumberFormat="1" applyFont="1" applyBorder="1" applyAlignment="1" applyProtection="1">
      <alignment horizontal="center" vertical="center" wrapText="1"/>
    </xf>
    <xf numFmtId="1" fontId="10" fillId="0" borderId="0" xfId="10" applyNumberFormat="1" applyFont="1" applyBorder="1"/>
    <xf numFmtId="1" fontId="10" fillId="0" borderId="0" xfId="10" applyNumberFormat="1" applyFont="1"/>
    <xf numFmtId="0" fontId="12" fillId="0" borderId="0" xfId="9" applyFont="1" applyBorder="1" applyAlignment="1" applyProtection="1">
      <alignment wrapText="1"/>
    </xf>
    <xf numFmtId="0" fontId="12" fillId="0" borderId="0" xfId="9" applyFont="1" applyAlignment="1" applyProtection="1">
      <alignment wrapText="1"/>
    </xf>
    <xf numFmtId="0" fontId="10" fillId="0" borderId="0" xfId="9" applyFont="1" applyAlignment="1" applyProtection="1">
      <alignment wrapText="1"/>
    </xf>
    <xf numFmtId="1" fontId="12" fillId="3" borderId="1" xfId="9" applyNumberFormat="1" applyFont="1" applyFill="1" applyBorder="1" applyAlignment="1" applyProtection="1">
      <alignment wrapText="1"/>
      <protection locked="0"/>
    </xf>
    <xf numFmtId="1" fontId="12" fillId="0" borderId="0" xfId="9" applyNumberFormat="1" applyFont="1" applyAlignment="1" applyProtection="1">
      <alignment wrapText="1"/>
    </xf>
    <xf numFmtId="1" fontId="10" fillId="0" borderId="0" xfId="9" applyNumberFormat="1" applyFont="1" applyAlignment="1" applyProtection="1">
      <alignment wrapText="1"/>
    </xf>
    <xf numFmtId="0" fontId="12" fillId="0" borderId="0" xfId="11" applyFont="1" applyBorder="1" applyProtection="1"/>
    <xf numFmtId="0" fontId="14" fillId="0" borderId="0" xfId="11" applyFont="1" applyProtection="1"/>
    <xf numFmtId="0" fontId="11" fillId="0" borderId="0" xfId="11" applyFont="1" applyBorder="1" applyAlignment="1">
      <alignment horizontal="centerContinuous" vertical="center" wrapText="1"/>
    </xf>
    <xf numFmtId="0" fontId="11" fillId="0" borderId="0" xfId="11" applyFont="1" applyBorder="1" applyAlignment="1">
      <alignment horizontal="left" vertical="top" wrapText="1"/>
    </xf>
    <xf numFmtId="0" fontId="12" fillId="0" borderId="0" xfId="3" applyFont="1" applyAlignment="1">
      <alignment horizontal="centerContinuous" vertical="center" wrapText="1"/>
    </xf>
    <xf numFmtId="0" fontId="11" fillId="0" borderId="1" xfId="3" applyFont="1" applyBorder="1" applyAlignment="1" applyProtection="1">
      <alignment horizontal="centerContinuous" vertical="center" wrapText="1"/>
    </xf>
    <xf numFmtId="1" fontId="12" fillId="0" borderId="0" xfId="6" applyNumberFormat="1" applyFont="1" applyBorder="1" applyAlignment="1">
      <alignment vertical="justify" wrapText="1"/>
    </xf>
    <xf numFmtId="0" fontId="11" fillId="0" borderId="3" xfId="4" applyFont="1" applyBorder="1" applyAlignment="1" applyProtection="1">
      <alignment horizontal="centerContinuous" vertical="center" wrapText="1"/>
    </xf>
    <xf numFmtId="0" fontId="11" fillId="0" borderId="5" xfId="4" applyFont="1" applyBorder="1" applyAlignment="1" applyProtection="1">
      <alignment horizontal="centerContinuous" vertical="center" wrapText="1"/>
    </xf>
    <xf numFmtId="0" fontId="11" fillId="0" borderId="7" xfId="4" applyFont="1" applyBorder="1" applyAlignment="1" applyProtection="1">
      <alignment horizontal="centerContinuous" vertical="center" wrapText="1"/>
    </xf>
    <xf numFmtId="0" fontId="11" fillId="0" borderId="1" xfId="4" applyFont="1" applyBorder="1" applyAlignment="1" applyProtection="1">
      <alignment horizontal="centerContinuous" vertical="center" wrapText="1"/>
    </xf>
    <xf numFmtId="164" fontId="11" fillId="0" borderId="1" xfId="1" applyFont="1" applyBorder="1" applyAlignment="1" applyProtection="1">
      <alignment horizontal="centerContinuous" vertical="center" wrapText="1"/>
    </xf>
    <xf numFmtId="49" fontId="3" fillId="0" borderId="0" xfId="5" applyNumberFormat="1" applyFont="1" applyAlignment="1">
      <alignment horizontal="centerContinuous" vertical="center" wrapText="1"/>
    </xf>
    <xf numFmtId="0" fontId="9" fillId="0" borderId="0" xfId="8" applyFont="1" applyAlignment="1">
      <alignment horizontal="left" vertical="top" wrapText="1"/>
    </xf>
    <xf numFmtId="0" fontId="9" fillId="0" borderId="0" xfId="8" applyFont="1" applyAlignment="1">
      <alignment vertical="top" wrapText="1"/>
    </xf>
    <xf numFmtId="0" fontId="9" fillId="0" borderId="0" xfId="8" applyFont="1" applyAlignment="1">
      <alignment vertical="top"/>
    </xf>
    <xf numFmtId="0" fontId="4" fillId="0" borderId="0" xfId="8" applyFont="1" applyAlignment="1">
      <alignment vertical="top"/>
    </xf>
    <xf numFmtId="0" fontId="7" fillId="0" borderId="0" xfId="8" applyFont="1" applyBorder="1" applyAlignment="1" applyProtection="1">
      <alignment vertical="top" wrapText="1"/>
      <protection locked="0"/>
    </xf>
    <xf numFmtId="1" fontId="9" fillId="3" borderId="3" xfId="8" applyNumberFormat="1" applyFont="1" applyFill="1" applyBorder="1" applyAlignment="1" applyProtection="1">
      <alignment vertical="top" wrapText="1"/>
      <protection locked="0"/>
    </xf>
    <xf numFmtId="1" fontId="9" fillId="3" borderId="8" xfId="8" applyNumberFormat="1" applyFont="1" applyFill="1" applyBorder="1" applyAlignment="1" applyProtection="1">
      <alignment vertical="top" wrapText="1"/>
      <protection locked="0"/>
    </xf>
    <xf numFmtId="1" fontId="9" fillId="5" borderId="8" xfId="8" applyNumberFormat="1" applyFont="1" applyFill="1" applyBorder="1" applyAlignment="1" applyProtection="1">
      <alignment vertical="top" wrapText="1"/>
      <protection locked="0"/>
    </xf>
    <xf numFmtId="1" fontId="9" fillId="0" borderId="8" xfId="8" applyNumberFormat="1" applyFont="1" applyBorder="1" applyAlignment="1" applyProtection="1">
      <alignment vertical="top" wrapText="1"/>
    </xf>
    <xf numFmtId="1" fontId="9" fillId="0" borderId="3" xfId="8" applyNumberFormat="1" applyFont="1" applyBorder="1" applyAlignment="1" applyProtection="1">
      <alignment vertical="top" wrapText="1"/>
    </xf>
    <xf numFmtId="1" fontId="9" fillId="0" borderId="8" xfId="8" applyNumberFormat="1" applyFont="1" applyFill="1" applyBorder="1" applyAlignment="1" applyProtection="1">
      <alignment vertical="top" wrapText="1"/>
    </xf>
    <xf numFmtId="1" fontId="4" fillId="0" borderId="0" xfId="8" applyNumberFormat="1" applyFont="1" applyAlignment="1">
      <alignment vertical="top"/>
    </xf>
    <xf numFmtId="1" fontId="9" fillId="4" borderId="8" xfId="8" applyNumberFormat="1" applyFont="1" applyFill="1" applyBorder="1" applyAlignment="1" applyProtection="1">
      <alignment vertical="top" wrapText="1"/>
      <protection locked="0"/>
    </xf>
    <xf numFmtId="1" fontId="9" fillId="0" borderId="9" xfId="8" applyNumberFormat="1" applyFont="1" applyBorder="1" applyAlignment="1" applyProtection="1">
      <alignment vertical="top" wrapText="1"/>
    </xf>
    <xf numFmtId="1" fontId="9" fillId="5" borderId="10" xfId="8" applyNumberFormat="1" applyFont="1" applyFill="1" applyBorder="1" applyAlignment="1" applyProtection="1">
      <alignment vertical="top" wrapText="1"/>
      <protection locked="0"/>
    </xf>
    <xf numFmtId="1" fontId="9" fillId="0" borderId="11" xfId="8" applyNumberFormat="1" applyFont="1" applyBorder="1" applyAlignment="1" applyProtection="1">
      <alignment vertical="top" wrapText="1"/>
    </xf>
    <xf numFmtId="1" fontId="7" fillId="0" borderId="8" xfId="8" applyNumberFormat="1" applyFont="1" applyBorder="1" applyAlignment="1" applyProtection="1">
      <alignment vertical="top" wrapText="1"/>
    </xf>
    <xf numFmtId="1" fontId="28" fillId="6" borderId="1" xfId="0" applyNumberFormat="1" applyFont="1" applyFill="1" applyBorder="1" applyAlignment="1" applyProtection="1">
      <alignment vertical="top"/>
    </xf>
    <xf numFmtId="1" fontId="7" fillId="0" borderId="12" xfId="8" applyNumberFormat="1" applyFont="1" applyBorder="1" applyAlignment="1" applyProtection="1">
      <alignment vertical="top" wrapText="1"/>
    </xf>
    <xf numFmtId="1" fontId="9" fillId="0" borderId="13" xfId="8" applyNumberFormat="1" applyFont="1" applyBorder="1" applyAlignment="1" applyProtection="1">
      <alignment vertical="top" wrapText="1"/>
    </xf>
    <xf numFmtId="0" fontId="7" fillId="0" borderId="0" xfId="8" applyFont="1" applyBorder="1" applyAlignment="1">
      <alignment vertical="top" wrapText="1"/>
    </xf>
    <xf numFmtId="49" fontId="7" fillId="0" borderId="0" xfId="8" applyNumberFormat="1" applyFont="1" applyBorder="1" applyAlignment="1">
      <alignment vertical="top" wrapText="1"/>
    </xf>
    <xf numFmtId="1" fontId="9" fillId="0" borderId="0" xfId="8" applyNumberFormat="1" applyFont="1" applyBorder="1" applyAlignment="1">
      <alignment vertical="top" wrapText="1"/>
    </xf>
    <xf numFmtId="0" fontId="4" fillId="0" borderId="0" xfId="8" applyFont="1" applyAlignment="1" applyProtection="1">
      <alignment vertical="top" wrapText="1"/>
      <protection locked="0"/>
    </xf>
    <xf numFmtId="0" fontId="9" fillId="0" borderId="0" xfId="8" applyFont="1" applyAlignment="1" applyProtection="1">
      <alignment horizontal="left" vertical="top" wrapText="1"/>
      <protection locked="0"/>
    </xf>
    <xf numFmtId="0" fontId="9" fillId="0" borderId="0" xfId="8" applyFont="1" applyAlignment="1" applyProtection="1">
      <alignment vertical="top" wrapText="1"/>
      <protection locked="0"/>
    </xf>
    <xf numFmtId="0" fontId="9" fillId="0" borderId="0" xfId="8" applyFont="1" applyAlignment="1" applyProtection="1">
      <alignment vertical="top"/>
      <protection locked="0"/>
    </xf>
    <xf numFmtId="0" fontId="4" fillId="0" borderId="0" xfId="8" applyFont="1" applyBorder="1" applyAlignment="1" applyProtection="1">
      <alignment vertical="top" wrapText="1"/>
      <protection locked="0"/>
    </xf>
    <xf numFmtId="0" fontId="4" fillId="0" borderId="0" xfId="8" applyFont="1" applyAlignment="1" applyProtection="1">
      <alignment horizontal="left" vertical="top" wrapText="1"/>
      <protection locked="0"/>
    </xf>
    <xf numFmtId="0" fontId="4" fillId="0" borderId="0" xfId="8" applyFont="1" applyAlignment="1" applyProtection="1">
      <alignment vertical="top"/>
      <protection locked="0"/>
    </xf>
    <xf numFmtId="1" fontId="4" fillId="0" borderId="0" xfId="8" applyNumberFormat="1" applyFont="1" applyAlignment="1" applyProtection="1">
      <alignment vertical="top" wrapText="1"/>
      <protection locked="0"/>
    </xf>
    <xf numFmtId="0" fontId="11" fillId="0" borderId="4" xfId="11" applyFont="1" applyBorder="1" applyAlignment="1">
      <alignment horizontal="centerContinuous" vertical="center" wrapText="1"/>
    </xf>
    <xf numFmtId="0" fontId="11" fillId="0" borderId="6" xfId="11" applyFont="1" applyBorder="1" applyAlignment="1">
      <alignment horizontal="centerContinuous" vertical="center" wrapText="1"/>
    </xf>
    <xf numFmtId="0" fontId="11" fillId="0" borderId="2" xfId="11" applyFont="1" applyBorder="1" applyAlignment="1">
      <alignment horizontal="centerContinuous" vertical="center" wrapText="1"/>
    </xf>
    <xf numFmtId="0" fontId="11" fillId="2" borderId="4" xfId="11" applyFont="1" applyFill="1" applyBorder="1" applyAlignment="1">
      <alignment horizontal="centerContinuous" vertical="center" wrapText="1"/>
    </xf>
    <xf numFmtId="0" fontId="11" fillId="2" borderId="2" xfId="11" applyFont="1" applyFill="1" applyBorder="1" applyAlignment="1">
      <alignment horizontal="centerContinuous" vertical="center" wrapText="1"/>
    </xf>
    <xf numFmtId="1" fontId="12" fillId="2" borderId="3" xfId="11" applyNumberFormat="1" applyFont="1" applyFill="1" applyBorder="1" applyAlignment="1" applyProtection="1">
      <alignment vertical="center"/>
      <protection locked="0"/>
    </xf>
    <xf numFmtId="1" fontId="12" fillId="2" borderId="5" xfId="11" applyNumberFormat="1" applyFont="1" applyFill="1" applyBorder="1" applyAlignment="1" applyProtection="1">
      <alignment vertical="center"/>
      <protection locked="0"/>
    </xf>
    <xf numFmtId="1" fontId="12" fillId="2" borderId="7" xfId="11" applyNumberFormat="1" applyFont="1" applyFill="1" applyBorder="1" applyAlignment="1" applyProtection="1">
      <alignment vertical="center"/>
      <protection locked="0"/>
    </xf>
    <xf numFmtId="1" fontId="12" fillId="3" borderId="1" xfId="11" applyNumberFormat="1" applyFont="1" applyFill="1" applyBorder="1" applyAlignment="1" applyProtection="1">
      <alignment vertical="center"/>
      <protection locked="0"/>
    </xf>
    <xf numFmtId="0" fontId="11" fillId="0" borderId="4" xfId="11" applyFont="1" applyBorder="1" applyAlignment="1">
      <alignment horizontal="left" vertical="center" wrapText="1"/>
    </xf>
    <xf numFmtId="1" fontId="15" fillId="3" borderId="1" xfId="6" applyNumberFormat="1" applyFont="1" applyFill="1" applyBorder="1" applyAlignment="1" applyProtection="1">
      <alignment vertical="center" wrapText="1"/>
      <protection locked="0"/>
    </xf>
    <xf numFmtId="1" fontId="12" fillId="0" borderId="1" xfId="6" applyNumberFormat="1" applyFont="1" applyBorder="1" applyAlignment="1" applyProtection="1">
      <alignment vertical="center" wrapText="1"/>
    </xf>
    <xf numFmtId="1" fontId="12" fillId="3" borderId="1" xfId="6" applyNumberFormat="1" applyFont="1" applyFill="1" applyBorder="1" applyAlignment="1" applyProtection="1">
      <alignment vertical="center" wrapText="1"/>
      <protection locked="0"/>
    </xf>
    <xf numFmtId="0" fontId="15" fillId="0" borderId="4" xfId="6" applyFont="1" applyBorder="1" applyAlignment="1" applyProtection="1">
      <alignment vertical="center" wrapText="1"/>
    </xf>
    <xf numFmtId="1" fontId="12" fillId="2" borderId="5" xfId="6" applyNumberFormat="1" applyFont="1" applyFill="1" applyBorder="1" applyAlignment="1" applyProtection="1">
      <alignment vertical="center" wrapText="1"/>
    </xf>
    <xf numFmtId="0" fontId="12" fillId="0" borderId="2" xfId="6" applyFont="1" applyBorder="1" applyAlignment="1" applyProtection="1">
      <alignment vertical="center" wrapText="1"/>
    </xf>
    <xf numFmtId="0" fontId="12" fillId="0" borderId="1" xfId="6" applyFont="1" applyBorder="1" applyAlignment="1" applyProtection="1">
      <alignment vertical="center" wrapText="1"/>
    </xf>
    <xf numFmtId="0" fontId="15" fillId="0" borderId="1" xfId="6" applyFont="1" applyBorder="1" applyAlignment="1" applyProtection="1">
      <alignment vertical="center" wrapText="1"/>
    </xf>
    <xf numFmtId="0" fontId="22" fillId="0" borderId="0" xfId="7" applyFont="1" applyAlignment="1"/>
    <xf numFmtId="1" fontId="12" fillId="5" borderId="1" xfId="4" applyNumberFormat="1" applyFont="1" applyFill="1" applyBorder="1" applyAlignment="1" applyProtection="1">
      <alignment horizontal="center" vertical="center" wrapText="1"/>
      <protection locked="0"/>
    </xf>
    <xf numFmtId="49" fontId="12" fillId="0" borderId="0" xfId="4" applyNumberFormat="1" applyFont="1" applyAlignment="1" applyProtection="1">
      <alignment horizontal="centerContinuous" vertical="center" wrapText="1"/>
    </xf>
    <xf numFmtId="1" fontId="12" fillId="0" borderId="3" xfId="11" applyNumberFormat="1" applyFont="1" applyFill="1" applyBorder="1" applyAlignment="1" applyProtection="1">
      <alignment vertical="center"/>
      <protection locked="0"/>
    </xf>
    <xf numFmtId="3" fontId="12" fillId="0" borderId="0" xfId="11" applyNumberFormat="1" applyFont="1" applyBorder="1" applyProtection="1"/>
    <xf numFmtId="0" fontId="11" fillId="0" borderId="3" xfId="11" applyFont="1" applyBorder="1" applyAlignment="1">
      <alignment horizontal="centerContinuous" vertical="center" wrapText="1"/>
    </xf>
    <xf numFmtId="0" fontId="11" fillId="0" borderId="9" xfId="11" applyFont="1" applyBorder="1" applyAlignment="1">
      <alignment horizontal="left" vertical="center" wrapText="1"/>
    </xf>
    <xf numFmtId="0" fontId="0" fillId="0" borderId="14" xfId="0" applyBorder="1" applyAlignment="1">
      <alignment vertical="center" wrapText="1"/>
    </xf>
    <xf numFmtId="0" fontId="11" fillId="0" borderId="2" xfId="11" applyFont="1" applyBorder="1" applyAlignment="1">
      <alignment horizontal="center" vertical="center" wrapText="1"/>
    </xf>
    <xf numFmtId="0" fontId="11" fillId="0" borderId="2" xfId="11" applyFont="1" applyFill="1" applyBorder="1" applyAlignment="1">
      <alignment horizontal="center" vertical="center" wrapText="1"/>
    </xf>
    <xf numFmtId="0" fontId="11" fillId="0" borderId="14" xfId="11" applyFont="1" applyBorder="1" applyAlignment="1">
      <alignment horizontal="centerContinuous" vertical="center" wrapText="1"/>
    </xf>
    <xf numFmtId="0" fontId="11" fillId="2" borderId="6" xfId="11" applyFont="1" applyFill="1" applyBorder="1" applyAlignment="1">
      <alignment horizontal="center" vertical="center" wrapText="1"/>
    </xf>
    <xf numFmtId="0" fontId="11" fillId="0" borderId="9" xfId="11" applyFont="1" applyBorder="1" applyAlignment="1">
      <alignment horizontal="centerContinuous" vertical="center" wrapText="1"/>
    </xf>
    <xf numFmtId="0" fontId="11" fillId="0" borderId="10" xfId="11" applyFont="1" applyBorder="1" applyAlignment="1">
      <alignment horizontal="center" vertical="center" wrapText="1"/>
    </xf>
    <xf numFmtId="0" fontId="11" fillId="0" borderId="15" xfId="11" applyFont="1" applyBorder="1" applyAlignment="1">
      <alignment horizontal="centerContinuous" vertical="center" wrapText="1"/>
    </xf>
    <xf numFmtId="0" fontId="11" fillId="0" borderId="16" xfId="11" applyFont="1" applyBorder="1" applyAlignment="1">
      <alignment horizontal="centerContinuous" vertical="center" wrapText="1"/>
    </xf>
    <xf numFmtId="49" fontId="11" fillId="0" borderId="9" xfId="11" applyNumberFormat="1" applyFont="1" applyBorder="1" applyAlignment="1">
      <alignment horizontal="centerContinuous" vertical="center" wrapText="1"/>
    </xf>
    <xf numFmtId="49" fontId="11" fillId="0" borderId="10" xfId="11" applyNumberFormat="1" applyFont="1" applyBorder="1" applyAlignment="1">
      <alignment horizontal="centerContinuous" vertical="center" wrapText="1"/>
    </xf>
    <xf numFmtId="0" fontId="0" fillId="0" borderId="14" xfId="0" applyBorder="1" applyAlignment="1">
      <alignment horizontal="centerContinuous" vertical="center" wrapText="1"/>
    </xf>
    <xf numFmtId="0" fontId="7" fillId="0" borderId="0" xfId="8" applyFont="1" applyBorder="1" applyAlignment="1" applyProtection="1">
      <alignment horizontal="left" vertical="top" wrapText="1"/>
      <protection locked="0"/>
    </xf>
    <xf numFmtId="0" fontId="7" fillId="0" borderId="0" xfId="8" applyFont="1" applyBorder="1" applyAlignment="1" applyProtection="1">
      <alignment horizontal="centerContinuous" vertical="top" wrapText="1"/>
      <protection locked="0"/>
    </xf>
    <xf numFmtId="0" fontId="7" fillId="0" borderId="0" xfId="8" applyFont="1" applyAlignment="1" applyProtection="1">
      <alignment horizontal="left" vertical="top" wrapText="1"/>
      <protection locked="0"/>
    </xf>
    <xf numFmtId="0" fontId="9" fillId="0" borderId="0" xfId="8" applyFont="1" applyBorder="1" applyAlignment="1" applyProtection="1">
      <alignment horizontal="centerContinuous" vertical="top" wrapText="1"/>
      <protection locked="0"/>
    </xf>
    <xf numFmtId="0" fontId="7" fillId="0" borderId="0" xfId="8" applyFont="1" applyAlignment="1" applyProtection="1">
      <alignment horizontal="center" vertical="top" wrapText="1"/>
      <protection locked="0"/>
    </xf>
    <xf numFmtId="0" fontId="9" fillId="0" borderId="0" xfId="8" applyFont="1" applyAlignment="1" applyProtection="1">
      <alignment horizontal="left" vertical="top"/>
      <protection locked="0"/>
    </xf>
    <xf numFmtId="0" fontId="7" fillId="0" borderId="0" xfId="8" applyFont="1" applyBorder="1" applyAlignment="1" applyProtection="1">
      <alignment horizontal="center" vertical="top"/>
      <protection locked="0"/>
    </xf>
    <xf numFmtId="0" fontId="7" fillId="0" borderId="0" xfId="9" applyFont="1" applyAlignment="1" applyProtection="1">
      <alignment wrapText="1"/>
      <protection locked="0"/>
    </xf>
    <xf numFmtId="0" fontId="7" fillId="0" borderId="17" xfId="8" applyFont="1" applyBorder="1" applyAlignment="1" applyProtection="1">
      <alignment horizontal="center" vertical="center"/>
    </xf>
    <xf numFmtId="0" fontId="7" fillId="0" borderId="18" xfId="8" applyFont="1" applyBorder="1" applyAlignment="1" applyProtection="1">
      <alignment horizontal="center" vertical="top" wrapText="1"/>
    </xf>
    <xf numFmtId="14" fontId="7" fillId="0" borderId="18" xfId="8" applyNumberFormat="1" applyFont="1" applyBorder="1" applyAlignment="1" applyProtection="1">
      <alignment horizontal="center" vertical="top" wrapText="1"/>
    </xf>
    <xf numFmtId="49" fontId="7" fillId="0" borderId="18" xfId="8" applyNumberFormat="1" applyFont="1" applyBorder="1" applyAlignment="1" applyProtection="1">
      <alignment horizontal="center" vertical="center" wrapText="1"/>
    </xf>
    <xf numFmtId="14" fontId="7" fillId="0" borderId="19" xfId="8" applyNumberFormat="1" applyFont="1" applyBorder="1" applyAlignment="1" applyProtection="1">
      <alignment horizontal="center" vertical="top" wrapText="1"/>
    </xf>
    <xf numFmtId="0" fontId="7" fillId="0" borderId="20" xfId="8" applyFont="1" applyBorder="1" applyAlignment="1" applyProtection="1">
      <alignment horizontal="center" vertical="center" wrapText="1"/>
    </xf>
    <xf numFmtId="0" fontId="7" fillId="0" borderId="1" xfId="8" applyFont="1" applyBorder="1" applyAlignment="1" applyProtection="1">
      <alignment horizontal="center" vertical="top" wrapText="1"/>
    </xf>
    <xf numFmtId="49" fontId="7" fillId="0" borderId="1" xfId="8" applyNumberFormat="1" applyFont="1" applyBorder="1" applyAlignment="1" applyProtection="1">
      <alignment horizontal="center" vertical="center" wrapText="1"/>
    </xf>
    <xf numFmtId="0" fontId="7" fillId="0" borderId="8" xfId="8" applyFont="1" applyBorder="1" applyAlignment="1" applyProtection="1">
      <alignment horizontal="center" vertical="top" wrapText="1"/>
    </xf>
    <xf numFmtId="49" fontId="7" fillId="0" borderId="1" xfId="8" applyNumberFormat="1" applyFont="1" applyBorder="1" applyAlignment="1" applyProtection="1">
      <alignment horizontal="right" vertical="top" wrapText="1"/>
    </xf>
    <xf numFmtId="0" fontId="9" fillId="0" borderId="1" xfId="8" applyFont="1" applyBorder="1" applyAlignment="1" applyProtection="1">
      <alignment vertical="top" wrapText="1"/>
    </xf>
    <xf numFmtId="0" fontId="9" fillId="0" borderId="3" xfId="8" applyFont="1" applyBorder="1" applyAlignment="1" applyProtection="1">
      <alignment vertical="top" wrapText="1"/>
    </xf>
    <xf numFmtId="49" fontId="7" fillId="2" borderId="9" xfId="8" applyNumberFormat="1" applyFont="1" applyFill="1" applyBorder="1" applyAlignment="1" applyProtection="1">
      <alignment horizontal="right" vertical="top" wrapText="1"/>
    </xf>
    <xf numFmtId="0" fontId="4" fillId="2" borderId="21" xfId="0" applyFont="1" applyFill="1" applyBorder="1" applyAlignment="1" applyProtection="1">
      <alignment vertical="top" wrapText="1"/>
    </xf>
    <xf numFmtId="0" fontId="4" fillId="2" borderId="22" xfId="0" applyFont="1" applyFill="1" applyBorder="1" applyAlignment="1" applyProtection="1">
      <alignment vertical="top" wrapText="1"/>
    </xf>
    <xf numFmtId="0" fontId="28" fillId="6" borderId="20" xfId="8" applyFont="1" applyFill="1" applyBorder="1" applyAlignment="1" applyProtection="1">
      <alignment vertical="top" wrapText="1"/>
    </xf>
    <xf numFmtId="0" fontId="9" fillId="0" borderId="1" xfId="8" applyFont="1" applyBorder="1" applyAlignment="1" applyProtection="1">
      <alignment horizontal="right" vertical="top" wrapText="1"/>
    </xf>
    <xf numFmtId="0" fontId="28" fillId="6" borderId="1" xfId="8" applyFont="1" applyFill="1" applyBorder="1" applyAlignment="1" applyProtection="1">
      <alignment vertical="top" wrapText="1"/>
    </xf>
    <xf numFmtId="0" fontId="4" fillId="2" borderId="14" xfId="0" applyFont="1" applyFill="1" applyBorder="1" applyAlignment="1" applyProtection="1">
      <alignment vertical="top" wrapText="1"/>
    </xf>
    <xf numFmtId="0" fontId="4" fillId="2" borderId="23" xfId="0" applyFont="1" applyFill="1" applyBorder="1" applyAlignment="1" applyProtection="1">
      <alignment vertical="top" wrapText="1"/>
    </xf>
    <xf numFmtId="0" fontId="4" fillId="2" borderId="24" xfId="0" applyFont="1" applyFill="1" applyBorder="1" applyAlignment="1" applyProtection="1">
      <alignment vertical="top" wrapText="1"/>
    </xf>
    <xf numFmtId="49" fontId="4" fillId="0" borderId="1" xfId="8" applyNumberFormat="1" applyFont="1" applyBorder="1" applyAlignment="1" applyProtection="1">
      <alignment horizontal="right" vertical="top" wrapText="1"/>
    </xf>
    <xf numFmtId="1" fontId="4" fillId="0" borderId="1" xfId="8" applyNumberFormat="1" applyFont="1" applyBorder="1" applyAlignment="1" applyProtection="1">
      <alignment horizontal="right" vertical="top" wrapText="1"/>
    </xf>
    <xf numFmtId="0" fontId="28" fillId="6" borderId="1" xfId="8" applyFont="1" applyFill="1" applyBorder="1" applyAlignment="1" applyProtection="1">
      <alignment vertical="top"/>
    </xf>
    <xf numFmtId="49" fontId="4" fillId="0" borderId="1" xfId="8" applyNumberFormat="1" applyFont="1" applyFill="1" applyBorder="1" applyAlignment="1" applyProtection="1">
      <alignment horizontal="right" vertical="top" wrapText="1"/>
    </xf>
    <xf numFmtId="1" fontId="5" fillId="0" borderId="1" xfId="8" applyNumberFormat="1" applyFont="1" applyBorder="1" applyAlignment="1" applyProtection="1">
      <alignment horizontal="right" vertical="top" wrapText="1"/>
    </xf>
    <xf numFmtId="1" fontId="8" fillId="0" borderId="3" xfId="8" applyNumberFormat="1" applyFont="1" applyBorder="1" applyAlignment="1" applyProtection="1">
      <alignment horizontal="right" vertical="top" wrapText="1"/>
    </xf>
    <xf numFmtId="1" fontId="4" fillId="0" borderId="5" xfId="0" applyNumberFormat="1" applyFont="1" applyBorder="1" applyAlignment="1" applyProtection="1">
      <alignment vertical="top" wrapText="1"/>
    </xf>
    <xf numFmtId="1" fontId="4" fillId="0" borderId="25" xfId="0" applyNumberFormat="1" applyFont="1" applyBorder="1" applyAlignment="1" applyProtection="1">
      <alignment vertical="top" wrapText="1"/>
    </xf>
    <xf numFmtId="49" fontId="5" fillId="0" borderId="1" xfId="8" applyNumberFormat="1" applyFont="1" applyBorder="1" applyAlignment="1" applyProtection="1">
      <alignment horizontal="right" vertical="top" wrapText="1"/>
    </xf>
    <xf numFmtId="49" fontId="5" fillId="0" borderId="1" xfId="8" applyNumberFormat="1" applyFont="1" applyFill="1" applyBorder="1" applyAlignment="1" applyProtection="1">
      <alignment horizontal="right" vertical="top" wrapText="1"/>
    </xf>
    <xf numFmtId="1" fontId="28" fillId="6" borderId="1" xfId="8" applyNumberFormat="1" applyFont="1" applyFill="1" applyBorder="1" applyAlignment="1" applyProtection="1">
      <alignment vertical="top" wrapText="1"/>
    </xf>
    <xf numFmtId="1" fontId="9" fillId="0" borderId="1" xfId="8" applyNumberFormat="1" applyFont="1" applyBorder="1" applyAlignment="1" applyProtection="1">
      <alignment vertical="top" wrapText="1"/>
    </xf>
    <xf numFmtId="1" fontId="28" fillId="6" borderId="1" xfId="8" applyNumberFormat="1" applyFont="1" applyFill="1" applyBorder="1" applyAlignment="1" applyProtection="1">
      <alignment vertical="top"/>
    </xf>
    <xf numFmtId="1" fontId="3" fillId="0" borderId="9" xfId="8" applyNumberFormat="1" applyFont="1" applyBorder="1" applyAlignment="1" applyProtection="1">
      <alignment horizontal="right" vertical="top" wrapText="1"/>
    </xf>
    <xf numFmtId="1" fontId="4" fillId="0" borderId="21" xfId="0" applyNumberFormat="1" applyFont="1" applyBorder="1" applyAlignment="1" applyProtection="1">
      <alignment vertical="top" wrapText="1"/>
    </xf>
    <xf numFmtId="1" fontId="4" fillId="0" borderId="22" xfId="0" applyNumberFormat="1" applyFont="1" applyBorder="1" applyAlignment="1" applyProtection="1">
      <alignment vertical="top" wrapText="1"/>
    </xf>
    <xf numFmtId="1" fontId="28" fillId="6" borderId="1" xfId="0" applyNumberFormat="1" applyFont="1" applyFill="1" applyBorder="1" applyAlignment="1" applyProtection="1">
      <alignment vertical="top" wrapText="1"/>
    </xf>
    <xf numFmtId="1" fontId="4" fillId="0" borderId="14" xfId="0" applyNumberFormat="1" applyFont="1" applyBorder="1" applyAlignment="1" applyProtection="1">
      <alignment vertical="top" wrapText="1"/>
    </xf>
    <xf numFmtId="1" fontId="4" fillId="0" borderId="23" xfId="0" applyNumberFormat="1" applyFont="1" applyBorder="1" applyAlignment="1" applyProtection="1">
      <alignment vertical="top" wrapText="1"/>
    </xf>
    <xf numFmtId="1" fontId="4" fillId="0" borderId="24" xfId="0" applyNumberFormat="1" applyFont="1" applyBorder="1" applyAlignment="1" applyProtection="1">
      <alignment vertical="top" wrapText="1"/>
    </xf>
    <xf numFmtId="1" fontId="3" fillId="0" borderId="1" xfId="8" applyNumberFormat="1" applyFont="1" applyBorder="1" applyAlignment="1" applyProtection="1">
      <alignment horizontal="right" vertical="top" wrapText="1"/>
    </xf>
    <xf numFmtId="1" fontId="7" fillId="0" borderId="9" xfId="8" applyNumberFormat="1" applyFont="1" applyBorder="1" applyAlignment="1" applyProtection="1">
      <alignment horizontal="right" vertical="top" wrapText="1"/>
    </xf>
    <xf numFmtId="0" fontId="28" fillId="6" borderId="1" xfId="0" applyFont="1" applyFill="1" applyBorder="1" applyAlignment="1" applyProtection="1">
      <alignment vertical="top"/>
    </xf>
    <xf numFmtId="49" fontId="4" fillId="0" borderId="3" xfId="8" applyNumberFormat="1" applyFont="1" applyBorder="1" applyAlignment="1" applyProtection="1">
      <alignment horizontal="right" vertical="top" wrapText="1"/>
    </xf>
    <xf numFmtId="1" fontId="4" fillId="0" borderId="10" xfId="0" applyNumberFormat="1" applyFont="1" applyBorder="1" applyAlignment="1" applyProtection="1">
      <alignment vertical="top" wrapText="1"/>
    </xf>
    <xf numFmtId="1" fontId="4" fillId="0" borderId="0" xfId="0" applyNumberFormat="1" applyFont="1" applyBorder="1" applyAlignment="1" applyProtection="1">
      <alignment vertical="top" wrapText="1"/>
    </xf>
    <xf numFmtId="1" fontId="4" fillId="0" borderId="26" xfId="0" applyNumberFormat="1" applyFont="1" applyBorder="1" applyAlignment="1" applyProtection="1">
      <alignment vertical="top" wrapText="1"/>
    </xf>
    <xf numFmtId="49" fontId="28" fillId="6" borderId="1" xfId="8" applyNumberFormat="1" applyFont="1" applyFill="1" applyBorder="1" applyAlignment="1" applyProtection="1">
      <alignment vertical="top"/>
    </xf>
    <xf numFmtId="0" fontId="28" fillId="6" borderId="20" xfId="8" applyNumberFormat="1" applyFont="1" applyFill="1" applyBorder="1" applyAlignment="1" applyProtection="1">
      <alignment vertical="top" wrapText="1"/>
    </xf>
    <xf numFmtId="49" fontId="3" fillId="0" borderId="1" xfId="8" applyNumberFormat="1" applyFont="1" applyFill="1" applyBorder="1" applyAlignment="1" applyProtection="1">
      <alignment horizontal="right" vertical="top" wrapText="1"/>
    </xf>
    <xf numFmtId="1" fontId="7" fillId="0" borderId="1" xfId="8" applyNumberFormat="1" applyFont="1" applyBorder="1" applyAlignment="1" applyProtection="1">
      <alignment horizontal="right" vertical="top" wrapText="1"/>
    </xf>
    <xf numFmtId="1" fontId="9" fillId="0" borderId="1" xfId="8" applyNumberFormat="1" applyFont="1" applyBorder="1" applyAlignment="1" applyProtection="1">
      <alignment horizontal="right" vertical="top" wrapText="1"/>
    </xf>
    <xf numFmtId="1" fontId="5" fillId="0" borderId="4" xfId="8" applyNumberFormat="1" applyFont="1" applyBorder="1" applyAlignment="1" applyProtection="1">
      <alignment horizontal="right" vertical="top" wrapText="1"/>
    </xf>
    <xf numFmtId="1" fontId="4" fillId="0" borderId="9" xfId="8" applyNumberFormat="1" applyFont="1" applyBorder="1" applyAlignment="1" applyProtection="1">
      <alignment horizontal="right" vertical="top" wrapText="1"/>
    </xf>
    <xf numFmtId="1" fontId="9" fillId="0" borderId="21" xfId="8" applyNumberFormat="1" applyFont="1" applyBorder="1" applyAlignment="1" applyProtection="1">
      <alignment vertical="top" wrapText="1"/>
    </xf>
    <xf numFmtId="1" fontId="9" fillId="0" borderId="22" xfId="8" applyNumberFormat="1" applyFont="1" applyBorder="1" applyAlignment="1" applyProtection="1">
      <alignment vertical="top" wrapText="1"/>
    </xf>
    <xf numFmtId="1" fontId="4" fillId="0" borderId="14" xfId="8" applyNumberFormat="1" applyFont="1" applyBorder="1" applyAlignment="1" applyProtection="1">
      <alignment horizontal="right" vertical="top" wrapText="1"/>
    </xf>
    <xf numFmtId="1" fontId="9" fillId="0" borderId="23" xfId="8" applyNumberFormat="1" applyFont="1" applyBorder="1" applyAlignment="1" applyProtection="1">
      <alignment vertical="top" wrapText="1"/>
    </xf>
    <xf numFmtId="1" fontId="9" fillId="0" borderId="24" xfId="8" applyNumberFormat="1" applyFont="1" applyBorder="1" applyAlignment="1" applyProtection="1">
      <alignment vertical="top" wrapText="1"/>
    </xf>
    <xf numFmtId="1" fontId="5" fillId="0" borderId="2" xfId="8" applyNumberFormat="1" applyFont="1" applyBorder="1" applyAlignment="1" applyProtection="1">
      <alignment horizontal="right" vertical="top" wrapText="1"/>
    </xf>
    <xf numFmtId="1" fontId="5" fillId="2" borderId="1" xfId="8" applyNumberFormat="1" applyFont="1" applyFill="1" applyBorder="1" applyAlignment="1" applyProtection="1">
      <alignment horizontal="right" vertical="top" wrapText="1"/>
    </xf>
    <xf numFmtId="1" fontId="4" fillId="0" borderId="1" xfId="0" applyNumberFormat="1" applyFont="1" applyBorder="1" applyAlignment="1" applyProtection="1">
      <alignment vertical="top" wrapText="1"/>
    </xf>
    <xf numFmtId="1" fontId="4" fillId="0" borderId="8" xfId="0" applyNumberFormat="1" applyFont="1" applyBorder="1" applyAlignment="1" applyProtection="1">
      <alignment vertical="top" wrapText="1"/>
    </xf>
    <xf numFmtId="1" fontId="4" fillId="2" borderId="1" xfId="0" applyNumberFormat="1" applyFont="1" applyFill="1" applyBorder="1" applyAlignment="1" applyProtection="1">
      <alignment vertical="top"/>
    </xf>
    <xf numFmtId="1" fontId="4" fillId="0" borderId="1" xfId="0" applyNumberFormat="1" applyFont="1" applyBorder="1" applyAlignment="1" applyProtection="1">
      <alignment vertical="top"/>
    </xf>
    <xf numFmtId="1" fontId="4" fillId="0" borderId="8" xfId="0" applyNumberFormat="1" applyFont="1" applyBorder="1" applyAlignment="1" applyProtection="1">
      <alignment vertical="top"/>
    </xf>
    <xf numFmtId="49" fontId="3" fillId="0" borderId="1" xfId="8" applyNumberFormat="1" applyFont="1" applyBorder="1" applyAlignment="1" applyProtection="1">
      <alignment horizontal="right" vertical="top" wrapText="1"/>
    </xf>
    <xf numFmtId="49" fontId="3" fillId="0" borderId="27" xfId="8" applyNumberFormat="1" applyFont="1" applyBorder="1" applyAlignment="1" applyProtection="1">
      <alignment horizontal="right" vertical="top" wrapText="1"/>
    </xf>
    <xf numFmtId="1" fontId="3" fillId="0" borderId="27" xfId="8" applyNumberFormat="1" applyFont="1" applyBorder="1" applyAlignment="1" applyProtection="1">
      <alignment horizontal="right" vertical="top" wrapText="1"/>
    </xf>
    <xf numFmtId="0" fontId="4" fillId="0" borderId="0" xfId="8" applyFont="1" applyAlignment="1" applyProtection="1">
      <alignment vertical="top"/>
    </xf>
    <xf numFmtId="1" fontId="4" fillId="0" borderId="0" xfId="8" applyNumberFormat="1" applyFont="1" applyAlignment="1" applyProtection="1">
      <alignment vertical="top"/>
    </xf>
    <xf numFmtId="0" fontId="11" fillId="0" borderId="0" xfId="10" applyFont="1" applyBorder="1" applyAlignment="1" applyProtection="1">
      <alignment horizontal="centerContinuous" vertical="center" wrapText="1"/>
      <protection locked="0"/>
    </xf>
    <xf numFmtId="0" fontId="12" fillId="0" borderId="26" xfId="10" applyFont="1" applyBorder="1" applyAlignment="1" applyProtection="1">
      <alignment horizontal="centerContinuous"/>
      <protection locked="0"/>
    </xf>
    <xf numFmtId="0" fontId="12" fillId="0" borderId="0" xfId="10" applyFont="1" applyAlignment="1" applyProtection="1">
      <alignment horizontal="centerContinuous" wrapText="1"/>
      <protection locked="0"/>
    </xf>
    <xf numFmtId="0" fontId="10" fillId="0" borderId="0" xfId="10" applyFont="1" applyAlignment="1" applyProtection="1">
      <alignment horizontal="centerContinuous" wrapText="1"/>
      <protection locked="0"/>
    </xf>
    <xf numFmtId="0" fontId="10" fillId="0" borderId="0" xfId="10" applyFont="1" applyProtection="1">
      <protection locked="0"/>
    </xf>
    <xf numFmtId="0" fontId="6" fillId="0" borderId="0" xfId="8" applyFont="1" applyAlignment="1" applyProtection="1">
      <alignment vertical="top"/>
      <protection locked="0"/>
    </xf>
    <xf numFmtId="0" fontId="6" fillId="0" borderId="0" xfId="8" applyFont="1" applyAlignment="1" applyProtection="1">
      <alignment vertical="top" wrapText="1"/>
      <protection locked="0"/>
    </xf>
    <xf numFmtId="0" fontId="16" fillId="0" borderId="0" xfId="10" applyFont="1" applyAlignment="1" applyProtection="1">
      <alignment horizontal="right"/>
      <protection locked="0"/>
    </xf>
    <xf numFmtId="0" fontId="11" fillId="0" borderId="1" xfId="10" applyFont="1" applyBorder="1" applyAlignment="1" applyProtection="1">
      <alignment horizontal="center" vertical="center" wrapText="1"/>
    </xf>
    <xf numFmtId="0" fontId="11" fillId="0" borderId="7" xfId="10" applyFont="1" applyBorder="1" applyAlignment="1" applyProtection="1">
      <alignment horizontal="center" vertical="center" wrapText="1"/>
    </xf>
    <xf numFmtId="0" fontId="11" fillId="0" borderId="3" xfId="10" applyFont="1" applyBorder="1" applyAlignment="1" applyProtection="1">
      <alignment horizontal="center" vertical="center" wrapText="1"/>
    </xf>
    <xf numFmtId="0" fontId="11" fillId="0" borderId="2" xfId="10" applyFont="1" applyBorder="1" applyAlignment="1" applyProtection="1">
      <alignment horizontal="center" vertical="center" wrapText="1"/>
    </xf>
    <xf numFmtId="0" fontId="10" fillId="0" borderId="1" xfId="10" applyFont="1" applyBorder="1" applyAlignment="1" applyProtection="1">
      <alignment wrapText="1"/>
    </xf>
    <xf numFmtId="0" fontId="15" fillId="0" borderId="1" xfId="10" applyFont="1" applyBorder="1" applyAlignment="1" applyProtection="1">
      <alignment vertical="center" wrapText="1"/>
    </xf>
    <xf numFmtId="0" fontId="12" fillId="0" borderId="1" xfId="10" applyFont="1" applyFill="1" applyBorder="1" applyProtection="1"/>
    <xf numFmtId="0" fontId="12" fillId="0" borderId="1" xfId="10" applyFont="1" applyBorder="1" applyAlignment="1" applyProtection="1">
      <alignment vertical="center" wrapText="1"/>
    </xf>
    <xf numFmtId="3" fontId="12" fillId="0" borderId="1" xfId="10" applyNumberFormat="1" applyFont="1" applyBorder="1" applyAlignment="1" applyProtection="1">
      <alignment horizontal="center" vertical="center"/>
    </xf>
    <xf numFmtId="49" fontId="10" fillId="0" borderId="1" xfId="10" applyNumberFormat="1" applyFont="1" applyBorder="1" applyAlignment="1" applyProtection="1">
      <alignment horizontal="center" wrapText="1"/>
    </xf>
    <xf numFmtId="0" fontId="12" fillId="0" borderId="1" xfId="10" applyFont="1" applyFill="1" applyBorder="1" applyAlignment="1" applyProtection="1">
      <alignment vertical="center" wrapText="1"/>
    </xf>
    <xf numFmtId="0" fontId="15" fillId="0" borderId="1" xfId="10" applyFont="1" applyBorder="1" applyAlignment="1" applyProtection="1">
      <alignment horizontal="right" vertical="center" wrapText="1"/>
    </xf>
    <xf numFmtId="49" fontId="17" fillId="0" borderId="1" xfId="10" applyNumberFormat="1" applyFont="1" applyBorder="1" applyAlignment="1" applyProtection="1">
      <alignment horizontal="center" wrapText="1"/>
    </xf>
    <xf numFmtId="0" fontId="10" fillId="0" borderId="1" xfId="10" applyFont="1" applyBorder="1" applyAlignment="1" applyProtection="1">
      <alignment horizontal="center" wrapText="1"/>
    </xf>
    <xf numFmtId="0" fontId="17" fillId="0" borderId="1" xfId="10" applyFont="1" applyBorder="1" applyAlignment="1" applyProtection="1">
      <alignment horizontal="center" wrapText="1"/>
    </xf>
    <xf numFmtId="0" fontId="12" fillId="0" borderId="1" xfId="10" applyFont="1" applyBorder="1" applyAlignment="1" applyProtection="1">
      <alignment horizontal="left" vertical="center" wrapText="1"/>
    </xf>
    <xf numFmtId="3" fontId="15" fillId="0" borderId="1" xfId="10" applyNumberFormat="1" applyFont="1" applyBorder="1" applyAlignment="1" applyProtection="1">
      <alignment horizontal="center" vertical="center"/>
    </xf>
    <xf numFmtId="0" fontId="12" fillId="0" borderId="1" xfId="10" applyFont="1" applyBorder="1" applyAlignment="1" applyProtection="1">
      <alignment wrapText="1"/>
    </xf>
    <xf numFmtId="0" fontId="10" fillId="0" borderId="1" xfId="10" applyFont="1" applyBorder="1" applyAlignment="1" applyProtection="1">
      <alignment horizontal="left" vertical="center" wrapText="1"/>
    </xf>
    <xf numFmtId="0" fontId="12" fillId="0" borderId="7" xfId="10" applyFont="1" applyBorder="1" applyAlignment="1" applyProtection="1">
      <alignment horizontal="center" vertical="center" wrapText="1"/>
    </xf>
    <xf numFmtId="0" fontId="15" fillId="0" borderId="7" xfId="10" applyFont="1" applyBorder="1" applyAlignment="1" applyProtection="1">
      <alignment horizontal="center" vertical="center" wrapText="1"/>
    </xf>
    <xf numFmtId="0" fontId="17" fillId="0" borderId="1" xfId="10" applyFont="1" applyBorder="1" applyAlignment="1" applyProtection="1">
      <alignment horizontal="left" vertical="center" wrapText="1"/>
    </xf>
    <xf numFmtId="0" fontId="15" fillId="0" borderId="7" xfId="10" applyFont="1" applyBorder="1" applyAlignment="1" applyProtection="1">
      <alignment horizontal="center" wrapText="1"/>
    </xf>
    <xf numFmtId="0" fontId="16" fillId="0" borderId="1" xfId="10" applyFont="1" applyBorder="1" applyAlignment="1" applyProtection="1">
      <alignment horizontal="left" vertical="center" wrapText="1"/>
    </xf>
    <xf numFmtId="0" fontId="18" fillId="0" borderId="1" xfId="10" applyFont="1" applyBorder="1" applyAlignment="1" applyProtection="1">
      <alignment vertical="center" wrapText="1"/>
    </xf>
    <xf numFmtId="0" fontId="12" fillId="0" borderId="20" xfId="10" applyFont="1" applyBorder="1" applyAlignment="1" applyProtection="1">
      <alignment vertical="center" wrapText="1"/>
    </xf>
    <xf numFmtId="49" fontId="12" fillId="0" borderId="7" xfId="10" applyNumberFormat="1" applyFont="1" applyBorder="1" applyAlignment="1" applyProtection="1">
      <alignment horizontal="center" vertical="center" wrapText="1"/>
    </xf>
    <xf numFmtId="0" fontId="10" fillId="0" borderId="1" xfId="10" applyFont="1" applyBorder="1" applyAlignment="1" applyProtection="1">
      <alignment horizontal="centerContinuous" wrapText="1"/>
    </xf>
    <xf numFmtId="0" fontId="12" fillId="0" borderId="5" xfId="10" applyFont="1" applyBorder="1" applyAlignment="1" applyProtection="1">
      <alignment vertical="center" wrapText="1"/>
    </xf>
    <xf numFmtId="0" fontId="11" fillId="0" borderId="3" xfId="10" applyFont="1" applyBorder="1" applyAlignment="1" applyProtection="1">
      <alignment vertical="center" wrapText="1"/>
    </xf>
    <xf numFmtId="0" fontId="19" fillId="0" borderId="1" xfId="10" applyFont="1" applyBorder="1" applyAlignment="1" applyProtection="1">
      <alignment vertical="center" wrapText="1"/>
    </xf>
    <xf numFmtId="0" fontId="12" fillId="0" borderId="0" xfId="10" applyFont="1" applyBorder="1" applyAlignment="1" applyProtection="1">
      <alignment wrapText="1"/>
    </xf>
    <xf numFmtId="0" fontId="11" fillId="0" borderId="0" xfId="0" applyFont="1" applyBorder="1" applyAlignment="1" applyProtection="1">
      <alignment horizontal="left" vertical="top"/>
    </xf>
    <xf numFmtId="1" fontId="12" fillId="0" borderId="1" xfId="10" applyNumberFormat="1" applyFont="1" applyBorder="1" applyAlignment="1" applyProtection="1">
      <alignment vertical="center"/>
    </xf>
    <xf numFmtId="1" fontId="10" fillId="0" borderId="1" xfId="10" applyNumberFormat="1" applyFont="1" applyBorder="1" applyProtection="1"/>
    <xf numFmtId="1" fontId="9" fillId="7" borderId="8" xfId="8" applyNumberFormat="1" applyFont="1" applyFill="1" applyBorder="1" applyAlignment="1" applyProtection="1">
      <alignment vertical="top" wrapText="1"/>
      <protection locked="0"/>
    </xf>
    <xf numFmtId="1" fontId="9" fillId="7" borderId="3" xfId="8" applyNumberFormat="1" applyFont="1" applyFill="1" applyBorder="1" applyAlignment="1" applyProtection="1">
      <alignment vertical="top" wrapText="1"/>
      <protection locked="0"/>
    </xf>
    <xf numFmtId="0" fontId="12" fillId="0" borderId="0" xfId="9" applyFont="1" applyAlignment="1" applyProtection="1">
      <alignment wrapText="1"/>
      <protection locked="0"/>
    </xf>
    <xf numFmtId="0" fontId="12" fillId="0" borderId="0" xfId="9" applyFont="1" applyFill="1" applyAlignment="1" applyProtection="1">
      <alignment wrapText="1"/>
      <protection locked="0"/>
    </xf>
    <xf numFmtId="0" fontId="11" fillId="0" borderId="0" xfId="9" applyFont="1" applyBorder="1" applyAlignment="1" applyProtection="1">
      <alignment horizontal="centerContinuous" vertical="center" wrapText="1"/>
      <protection locked="0"/>
    </xf>
    <xf numFmtId="0" fontId="11" fillId="0" borderId="0" xfId="9" applyFont="1" applyFill="1" applyBorder="1" applyAlignment="1" applyProtection="1">
      <alignment horizontal="centerContinuous" vertical="center" wrapText="1"/>
      <protection locked="0"/>
    </xf>
    <xf numFmtId="0" fontId="6" fillId="0" borderId="0" xfId="8" applyFont="1" applyFill="1" applyAlignment="1" applyProtection="1">
      <alignment vertical="top"/>
      <protection locked="0"/>
    </xf>
    <xf numFmtId="0" fontId="6" fillId="0" borderId="0" xfId="8" applyFont="1" applyFill="1" applyAlignment="1" applyProtection="1">
      <alignment vertical="top" wrapText="1"/>
      <protection locked="0"/>
    </xf>
    <xf numFmtId="0" fontId="11" fillId="0" borderId="0" xfId="9" applyFont="1" applyFill="1" applyBorder="1" applyAlignment="1" applyProtection="1">
      <alignment horizontal="right" vertical="center" wrapText="1"/>
      <protection locked="0"/>
    </xf>
    <xf numFmtId="1" fontId="12" fillId="0" borderId="0" xfId="9" applyNumberFormat="1" applyFont="1" applyBorder="1" applyAlignment="1" applyProtection="1">
      <alignment wrapText="1"/>
    </xf>
    <xf numFmtId="0" fontId="12" fillId="0" borderId="0" xfId="9" applyFont="1" applyAlignment="1" applyProtection="1">
      <alignment horizontal="centerContinuous" wrapText="1"/>
    </xf>
    <xf numFmtId="0" fontId="12" fillId="0" borderId="0" xfId="9" applyFont="1" applyAlignment="1" applyProtection="1">
      <alignment horizontal="center" wrapText="1"/>
    </xf>
    <xf numFmtId="0" fontId="11" fillId="0" borderId="0" xfId="9" applyFont="1" applyAlignment="1" applyProtection="1">
      <alignment wrapText="1"/>
    </xf>
    <xf numFmtId="0" fontId="11" fillId="0" borderId="1" xfId="9" applyFont="1" applyBorder="1" applyAlignment="1" applyProtection="1">
      <alignment horizontal="center" vertical="center" wrapText="1"/>
    </xf>
    <xf numFmtId="14" fontId="11" fillId="0" borderId="1" xfId="9" applyNumberFormat="1" applyFont="1" applyFill="1" applyBorder="1" applyAlignment="1" applyProtection="1">
      <alignment horizontal="center" vertical="center" wrapText="1"/>
    </xf>
    <xf numFmtId="0" fontId="12" fillId="0" borderId="0" xfId="9" applyFont="1" applyBorder="1" applyAlignment="1" applyProtection="1">
      <alignment horizontal="center" wrapText="1"/>
    </xf>
    <xf numFmtId="49" fontId="11" fillId="0" borderId="1" xfId="9" applyNumberFormat="1" applyFont="1" applyFill="1" applyBorder="1" applyAlignment="1" applyProtection="1">
      <alignment horizontal="center" vertical="center" wrapText="1"/>
    </xf>
    <xf numFmtId="0" fontId="15" fillId="0" borderId="1" xfId="9" applyFont="1" applyBorder="1" applyAlignment="1" applyProtection="1">
      <alignment wrapText="1"/>
    </xf>
    <xf numFmtId="49" fontId="15" fillId="0" borderId="1" xfId="9" applyNumberFormat="1" applyFont="1" applyBorder="1" applyAlignment="1" applyProtection="1">
      <alignment wrapText="1"/>
    </xf>
    <xf numFmtId="0" fontId="12" fillId="0" borderId="1" xfId="9" applyFont="1" applyBorder="1" applyAlignment="1" applyProtection="1">
      <alignment wrapText="1"/>
    </xf>
    <xf numFmtId="49" fontId="12" fillId="0" borderId="1" xfId="9" applyNumberFormat="1" applyFont="1" applyBorder="1" applyAlignment="1" applyProtection="1">
      <alignment horizontal="center" wrapText="1"/>
    </xf>
    <xf numFmtId="0" fontId="12" fillId="0" borderId="1" xfId="9" applyFont="1" applyFill="1" applyBorder="1" applyAlignment="1" applyProtection="1">
      <alignment wrapText="1"/>
    </xf>
    <xf numFmtId="0" fontId="10" fillId="0" borderId="1" xfId="9" applyFont="1" applyBorder="1" applyAlignment="1" applyProtection="1">
      <alignment wrapText="1"/>
    </xf>
    <xf numFmtId="49" fontId="12" fillId="0" borderId="1" xfId="9" applyNumberFormat="1" applyFont="1" applyFill="1" applyBorder="1" applyAlignment="1" applyProtection="1">
      <alignment horizontal="center" wrapText="1"/>
    </xf>
    <xf numFmtId="0" fontId="11" fillId="0" borderId="1" xfId="9" applyFont="1" applyBorder="1" applyAlignment="1" applyProtection="1">
      <alignment horizontal="right" wrapText="1"/>
    </xf>
    <xf numFmtId="49" fontId="11" fillId="0" borderId="1" xfId="9" applyNumberFormat="1" applyFont="1" applyBorder="1" applyAlignment="1" applyProtection="1">
      <alignment horizontal="center" wrapText="1"/>
    </xf>
    <xf numFmtId="49" fontId="15" fillId="0" borderId="1" xfId="9" applyNumberFormat="1" applyFont="1" applyBorder="1" applyAlignment="1" applyProtection="1">
      <alignment horizontal="center" wrapText="1"/>
    </xf>
    <xf numFmtId="1" fontId="12" fillId="0" borderId="1" xfId="9" applyNumberFormat="1" applyFont="1" applyFill="1" applyBorder="1" applyAlignment="1" applyProtection="1">
      <alignment wrapText="1"/>
    </xf>
    <xf numFmtId="0" fontId="11" fillId="0" borderId="1" xfId="9" applyFont="1" applyBorder="1" applyAlignment="1" applyProtection="1">
      <alignment wrapText="1"/>
    </xf>
    <xf numFmtId="49" fontId="12" fillId="0" borderId="0" xfId="9" applyNumberFormat="1" applyFont="1" applyBorder="1" applyAlignment="1" applyProtection="1">
      <alignment wrapText="1"/>
    </xf>
    <xf numFmtId="1" fontId="12" fillId="0" borderId="0" xfId="9" applyNumberFormat="1" applyFont="1" applyFill="1" applyBorder="1" applyAlignment="1" applyProtection="1">
      <alignment wrapText="1"/>
    </xf>
    <xf numFmtId="0" fontId="10" fillId="0" borderId="0" xfId="9" applyFont="1" applyFill="1" applyAlignment="1" applyProtection="1">
      <alignment wrapText="1"/>
    </xf>
    <xf numFmtId="0" fontId="11" fillId="0" borderId="0" xfId="9" applyFont="1" applyAlignment="1" applyProtection="1">
      <alignment horizontal="center"/>
    </xf>
    <xf numFmtId="1" fontId="12" fillId="0" borderId="1" xfId="11" applyNumberFormat="1" applyFont="1" applyFill="1" applyBorder="1" applyAlignment="1" applyProtection="1">
      <alignment vertical="center"/>
    </xf>
    <xf numFmtId="1" fontId="12" fillId="0" borderId="3" xfId="11" applyNumberFormat="1" applyFont="1" applyFill="1" applyBorder="1" applyAlignment="1" applyProtection="1">
      <alignment vertical="center"/>
    </xf>
    <xf numFmtId="0" fontId="11" fillId="0" borderId="0" xfId="11" applyFont="1" applyBorder="1" applyAlignment="1" applyProtection="1">
      <alignment vertical="center" wrapText="1"/>
      <protection locked="0"/>
    </xf>
    <xf numFmtId="49" fontId="11" fillId="0" borderId="0" xfId="11" applyNumberFormat="1" applyFont="1" applyBorder="1" applyAlignment="1" applyProtection="1">
      <alignment horizontal="center" vertical="center" wrapText="1"/>
      <protection locked="0"/>
    </xf>
    <xf numFmtId="0" fontId="12" fillId="0" borderId="0" xfId="11" applyFont="1" applyBorder="1" applyProtection="1">
      <protection locked="0"/>
    </xf>
    <xf numFmtId="3" fontId="12" fillId="0" borderId="0" xfId="11" applyNumberFormat="1" applyFont="1" applyBorder="1" applyProtection="1">
      <protection locked="0"/>
    </xf>
    <xf numFmtId="0" fontId="14" fillId="0" borderId="0" xfId="11" applyFont="1" applyAlignment="1" applyProtection="1">
      <alignment wrapText="1"/>
      <protection locked="0"/>
    </xf>
    <xf numFmtId="49" fontId="14" fillId="0" borderId="0" xfId="11" applyNumberFormat="1" applyFont="1" applyAlignment="1" applyProtection="1">
      <alignment horizontal="center" wrapText="1"/>
      <protection locked="0"/>
    </xf>
    <xf numFmtId="0" fontId="14" fillId="0" borderId="0" xfId="11" applyFont="1" applyProtection="1">
      <protection locked="0"/>
    </xf>
    <xf numFmtId="0" fontId="14" fillId="0" borderId="0" xfId="11" applyFont="1" applyBorder="1" applyProtection="1">
      <protection locked="0"/>
    </xf>
    <xf numFmtId="0" fontId="12" fillId="0" borderId="0" xfId="7" applyFont="1" applyProtection="1">
      <protection locked="0"/>
    </xf>
    <xf numFmtId="0" fontId="11" fillId="0" borderId="0" xfId="6" applyFont="1" applyAlignment="1" applyProtection="1">
      <alignment horizontal="centerContinuous"/>
      <protection locked="0"/>
    </xf>
    <xf numFmtId="0" fontId="12" fillId="0" borderId="0" xfId="6" applyFont="1" applyProtection="1">
      <protection locked="0"/>
    </xf>
    <xf numFmtId="0" fontId="22" fillId="0" borderId="0" xfId="7" applyFont="1" applyProtection="1">
      <protection locked="0"/>
    </xf>
    <xf numFmtId="0" fontId="11" fillId="0" borderId="0" xfId="6" applyFont="1" applyAlignment="1" applyProtection="1">
      <alignment horizontal="left" vertical="center" wrapText="1"/>
      <protection locked="0"/>
    </xf>
    <xf numFmtId="0" fontId="12" fillId="0" borderId="0" xfId="6" applyFont="1" applyAlignment="1" applyProtection="1">
      <alignment horizontal="left" vertical="center" wrapText="1"/>
      <protection locked="0"/>
    </xf>
    <xf numFmtId="0" fontId="11" fillId="0" borderId="0" xfId="6" applyFont="1" applyAlignment="1" applyProtection="1">
      <alignment vertical="justify"/>
      <protection locked="0"/>
    </xf>
    <xf numFmtId="0" fontId="11" fillId="0" borderId="0" xfId="6" applyFont="1" applyAlignment="1" applyProtection="1">
      <alignment horizontal="center"/>
      <protection locked="0"/>
    </xf>
    <xf numFmtId="0" fontId="11" fillId="0" borderId="0" xfId="6" applyFont="1" applyBorder="1" applyAlignment="1" applyProtection="1">
      <alignment vertical="justify" wrapText="1"/>
      <protection locked="0"/>
    </xf>
    <xf numFmtId="0" fontId="12" fillId="0" borderId="0" xfId="6" applyFont="1" applyBorder="1" applyAlignment="1" applyProtection="1">
      <alignment vertical="justify" wrapText="1"/>
      <protection locked="0"/>
    </xf>
    <xf numFmtId="0" fontId="12" fillId="0" borderId="0" xfId="6" applyFont="1" applyAlignment="1" applyProtection="1">
      <alignment vertical="center" wrapText="1"/>
      <protection locked="0"/>
    </xf>
    <xf numFmtId="0" fontId="11" fillId="0" borderId="0" xfId="6" applyFont="1" applyProtection="1">
      <protection locked="0"/>
    </xf>
    <xf numFmtId="0" fontId="12" fillId="0" borderId="0" xfId="6" applyFont="1" applyAlignment="1" applyProtection="1">
      <protection locked="0"/>
    </xf>
    <xf numFmtId="0" fontId="11" fillId="0" borderId="0" xfId="6" applyFont="1" applyBorder="1" applyAlignment="1" applyProtection="1">
      <alignment horizontal="centerContinuous"/>
      <protection locked="0"/>
    </xf>
    <xf numFmtId="0" fontId="22" fillId="0" borderId="0" xfId="7" applyFont="1" applyAlignment="1" applyProtection="1">
      <protection locked="0"/>
    </xf>
    <xf numFmtId="0" fontId="11" fillId="0" borderId="1" xfId="6" applyFont="1" applyBorder="1" applyAlignment="1" applyProtection="1">
      <alignment horizontal="centerContinuous" vertical="center" wrapText="1"/>
    </xf>
    <xf numFmtId="0" fontId="11" fillId="0" borderId="1" xfId="6" applyFont="1" applyBorder="1" applyAlignment="1" applyProtection="1">
      <alignment horizontal="center" vertical="center" wrapText="1"/>
    </xf>
    <xf numFmtId="49" fontId="11" fillId="0" borderId="1" xfId="6" applyNumberFormat="1" applyFont="1" applyBorder="1" applyAlignment="1" applyProtection="1">
      <alignment horizontal="center" vertical="center" wrapText="1"/>
    </xf>
    <xf numFmtId="0" fontId="11" fillId="0" borderId="1" xfId="6" applyFont="1" applyBorder="1" applyAlignment="1" applyProtection="1">
      <alignment horizontal="centerContinuous"/>
    </xf>
    <xf numFmtId="0" fontId="11" fillId="0" borderId="1" xfId="6" applyFont="1" applyBorder="1" applyAlignment="1" applyProtection="1">
      <alignment horizontal="center"/>
    </xf>
    <xf numFmtId="0" fontId="11" fillId="0" borderId="1" xfId="6" applyFont="1" applyBorder="1" applyAlignment="1" applyProtection="1">
      <alignment wrapText="1"/>
    </xf>
    <xf numFmtId="0" fontId="11" fillId="0" borderId="1" xfId="6" applyFont="1" applyBorder="1" applyAlignment="1" applyProtection="1">
      <alignment vertical="justify" wrapText="1"/>
    </xf>
    <xf numFmtId="49" fontId="11" fillId="2" borderId="1" xfId="6" applyNumberFormat="1" applyFont="1" applyFill="1" applyBorder="1" applyAlignment="1" applyProtection="1">
      <alignment vertical="justify" wrapText="1"/>
    </xf>
    <xf numFmtId="0" fontId="12" fillId="2" borderId="1" xfId="6" applyFont="1" applyFill="1" applyBorder="1" applyAlignment="1" applyProtection="1">
      <alignment horizontal="left" vertical="center" wrapText="1"/>
    </xf>
    <xf numFmtId="0" fontId="12" fillId="0" borderId="1" xfId="6" applyFont="1" applyBorder="1" applyProtection="1"/>
    <xf numFmtId="49" fontId="12" fillId="0" borderId="1" xfId="6" applyNumberFormat="1" applyFont="1" applyBorder="1" applyAlignment="1" applyProtection="1">
      <alignment horizontal="center" vertical="center" wrapText="1"/>
    </xf>
    <xf numFmtId="0" fontId="15" fillId="0" borderId="1" xfId="6" applyFont="1" applyBorder="1" applyAlignment="1" applyProtection="1">
      <alignment horizontal="right"/>
    </xf>
    <xf numFmtId="49" fontId="15" fillId="0" borderId="1" xfId="6" applyNumberFormat="1" applyFont="1" applyBorder="1" applyAlignment="1" applyProtection="1">
      <alignment horizontal="center" vertical="center" wrapText="1"/>
    </xf>
    <xf numFmtId="0" fontId="11" fillId="0" borderId="1" xfId="6" applyFont="1" applyBorder="1" applyProtection="1"/>
    <xf numFmtId="0" fontId="11" fillId="0" borderId="1" xfId="6" applyFont="1" applyBorder="1" applyAlignment="1" applyProtection="1">
      <alignment horizontal="left"/>
    </xf>
    <xf numFmtId="0" fontId="11" fillId="0" borderId="1" xfId="6" applyFont="1" applyBorder="1" applyAlignment="1" applyProtection="1">
      <alignment vertical="top" wrapText="1"/>
    </xf>
    <xf numFmtId="0" fontId="11" fillId="0" borderId="1" xfId="6" applyFont="1" applyBorder="1" applyAlignment="1" applyProtection="1">
      <alignment horizontal="left" vertical="center" wrapText="1"/>
    </xf>
    <xf numFmtId="0" fontId="12" fillId="0" borderId="1" xfId="6" applyFont="1" applyBorder="1" applyAlignment="1" applyProtection="1">
      <alignment wrapText="1"/>
    </xf>
    <xf numFmtId="0" fontId="12" fillId="0" borderId="1" xfId="6" applyFont="1" applyBorder="1" applyAlignment="1" applyProtection="1">
      <alignment horizontal="left" vertical="center" wrapText="1"/>
    </xf>
    <xf numFmtId="49" fontId="15" fillId="0" borderId="4" xfId="6" applyNumberFormat="1" applyFont="1" applyBorder="1" applyAlignment="1" applyProtection="1">
      <alignment horizontal="center" vertical="center" wrapText="1"/>
    </xf>
    <xf numFmtId="0" fontId="11" fillId="0" borderId="3" xfId="6" applyFont="1" applyBorder="1" applyAlignment="1" applyProtection="1">
      <alignment vertical="justify" wrapText="1"/>
    </xf>
    <xf numFmtId="49" fontId="12" fillId="2" borderId="3" xfId="6" applyNumberFormat="1" applyFont="1" applyFill="1" applyBorder="1" applyAlignment="1" applyProtection="1">
      <alignment horizontal="center" vertical="center" wrapText="1"/>
    </xf>
    <xf numFmtId="0" fontId="24" fillId="0" borderId="1" xfId="6" applyFont="1" applyBorder="1" applyAlignment="1" applyProtection="1">
      <alignment vertical="justify"/>
    </xf>
    <xf numFmtId="49" fontId="12" fillId="0" borderId="2" xfId="6" applyNumberFormat="1" applyFont="1" applyBorder="1" applyAlignment="1" applyProtection="1">
      <alignment horizontal="center" vertical="center" wrapText="1"/>
    </xf>
    <xf numFmtId="0" fontId="12" fillId="0" borderId="1" xfId="6" applyFont="1" applyBorder="1" applyAlignment="1" applyProtection="1">
      <alignment vertical="justify"/>
    </xf>
    <xf numFmtId="1" fontId="12" fillId="2" borderId="7" xfId="6" applyNumberFormat="1" applyFont="1" applyFill="1" applyBorder="1" applyAlignment="1" applyProtection="1">
      <alignment horizontal="center" vertical="center" wrapText="1"/>
    </xf>
    <xf numFmtId="1" fontId="12" fillId="0" borderId="0" xfId="6" applyNumberFormat="1" applyFont="1" applyAlignment="1" applyProtection="1">
      <alignment vertical="center" wrapText="1"/>
      <protection locked="0"/>
    </xf>
    <xf numFmtId="1" fontId="12" fillId="0" borderId="0" xfId="6" applyNumberFormat="1" applyFont="1" applyAlignment="1" applyProtection="1">
      <alignment horizontal="left" vertical="center" wrapText="1"/>
      <protection locked="0"/>
    </xf>
    <xf numFmtId="0" fontId="12" fillId="0" borderId="0" xfId="3" applyFont="1" applyAlignment="1" applyProtection="1">
      <alignment horizontal="left" vertical="center" wrapText="1"/>
      <protection locked="0"/>
    </xf>
    <xf numFmtId="49" fontId="12" fillId="0" borderId="0" xfId="3" applyNumberFormat="1" applyFont="1" applyAlignment="1" applyProtection="1">
      <alignment horizontal="left" vertical="center" wrapText="1"/>
      <protection locked="0"/>
    </xf>
    <xf numFmtId="0" fontId="12" fillId="0" borderId="0" xfId="3" applyFont="1" applyProtection="1">
      <protection locked="0"/>
    </xf>
    <xf numFmtId="49" fontId="12" fillId="0" borderId="0" xfId="7" applyNumberFormat="1" applyFont="1" applyProtection="1">
      <protection locked="0"/>
    </xf>
    <xf numFmtId="0" fontId="11" fillId="0" borderId="3" xfId="3" applyFont="1" applyBorder="1" applyAlignment="1" applyProtection="1">
      <alignment horizontal="centerContinuous" vertical="center" wrapText="1"/>
    </xf>
    <xf numFmtId="49" fontId="11" fillId="0" borderId="4" xfId="3" applyNumberFormat="1" applyFont="1" applyBorder="1" applyAlignment="1" applyProtection="1">
      <alignment horizontal="center" vertical="center" wrapText="1"/>
    </xf>
    <xf numFmtId="1" fontId="11" fillId="0" borderId="7" xfId="3" applyNumberFormat="1" applyFont="1" applyBorder="1" applyAlignment="1" applyProtection="1">
      <alignment horizontal="centerContinuous" vertical="center" wrapText="1"/>
    </xf>
    <xf numFmtId="49" fontId="11" fillId="0" borderId="2" xfId="3" applyNumberFormat="1" applyFont="1" applyBorder="1" applyAlignment="1" applyProtection="1">
      <alignment horizontal="center" vertical="center" wrapText="1"/>
    </xf>
    <xf numFmtId="0" fontId="11" fillId="0" borderId="1" xfId="3" applyFont="1" applyBorder="1" applyAlignment="1" applyProtection="1">
      <alignment horizontal="left" vertical="center" wrapText="1"/>
    </xf>
    <xf numFmtId="49" fontId="15" fillId="0" borderId="1" xfId="3" applyNumberFormat="1" applyFont="1" applyBorder="1" applyAlignment="1" applyProtection="1">
      <alignment horizontal="center" vertical="center" wrapText="1"/>
    </xf>
    <xf numFmtId="49" fontId="11" fillId="0" borderId="1" xfId="3" applyNumberFormat="1" applyFont="1" applyBorder="1" applyAlignment="1" applyProtection="1">
      <alignment horizontal="center" vertical="center" wrapText="1"/>
    </xf>
    <xf numFmtId="0" fontId="12" fillId="0" borderId="1" xfId="3" applyFont="1" applyBorder="1" applyAlignment="1" applyProtection="1">
      <alignment horizontal="left" vertical="center" wrapText="1"/>
    </xf>
    <xf numFmtId="49" fontId="12" fillId="0" borderId="1" xfId="3" applyNumberFormat="1" applyFont="1" applyBorder="1" applyAlignment="1" applyProtection="1">
      <alignment horizontal="center" vertical="center" wrapText="1"/>
    </xf>
    <xf numFmtId="0" fontId="15" fillId="0" borderId="1" xfId="3" applyFont="1" applyBorder="1" applyAlignment="1" applyProtection="1">
      <alignment horizontal="right" vertical="center" wrapText="1"/>
    </xf>
    <xf numFmtId="49" fontId="11" fillId="0" borderId="1" xfId="3" applyNumberFormat="1" applyFont="1" applyBorder="1" applyAlignment="1" applyProtection="1">
      <alignment horizontal="left" vertical="center" wrapText="1"/>
    </xf>
    <xf numFmtId="0" fontId="11" fillId="0" borderId="0" xfId="3" applyFont="1" applyBorder="1" applyAlignment="1" applyProtection="1">
      <alignment horizontal="left" vertical="center" wrapText="1"/>
    </xf>
    <xf numFmtId="49" fontId="11" fillId="0" borderId="0" xfId="3" applyNumberFormat="1" applyFont="1" applyBorder="1" applyAlignment="1" applyProtection="1">
      <alignment horizontal="left" vertical="center" wrapText="1"/>
    </xf>
    <xf numFmtId="0" fontId="12" fillId="0" borderId="0" xfId="3" applyFont="1" applyBorder="1" applyAlignment="1" applyProtection="1">
      <alignment horizontal="right" vertical="center" wrapText="1"/>
    </xf>
    <xf numFmtId="0" fontId="12" fillId="0" borderId="0" xfId="3" applyFont="1" applyBorder="1" applyAlignment="1" applyProtection="1">
      <alignment horizontal="left" vertical="center" wrapText="1"/>
    </xf>
    <xf numFmtId="0" fontId="11" fillId="0" borderId="7" xfId="3" applyFont="1" applyBorder="1" applyAlignment="1" applyProtection="1">
      <alignment horizontal="centerContinuous" vertical="center" wrapText="1"/>
    </xf>
    <xf numFmtId="0" fontId="12" fillId="0" borderId="1" xfId="3" applyFont="1" applyBorder="1" applyAlignment="1" applyProtection="1">
      <alignment horizontal="right"/>
    </xf>
    <xf numFmtId="0" fontId="12" fillId="0" borderId="1" xfId="3" applyFont="1" applyBorder="1" applyAlignment="1" applyProtection="1">
      <alignment vertical="center" wrapText="1"/>
    </xf>
    <xf numFmtId="49" fontId="24" fillId="0" borderId="1" xfId="3" applyNumberFormat="1" applyFont="1" applyBorder="1" applyAlignment="1" applyProtection="1">
      <alignment horizontal="center" vertical="center" wrapText="1"/>
    </xf>
    <xf numFmtId="0" fontId="12" fillId="0" borderId="1" xfId="3" quotePrefix="1" applyFont="1" applyBorder="1" applyAlignment="1" applyProtection="1">
      <alignment horizontal="left" vertical="center" wrapText="1"/>
    </xf>
    <xf numFmtId="49" fontId="12" fillId="0" borderId="0" xfId="3" applyNumberFormat="1" applyFont="1" applyBorder="1" applyAlignment="1" applyProtection="1">
      <alignment horizontal="center" vertical="center" wrapText="1"/>
    </xf>
    <xf numFmtId="49" fontId="11" fillId="0" borderId="0" xfId="3" applyNumberFormat="1" applyFont="1" applyBorder="1" applyAlignment="1" applyProtection="1">
      <alignment horizontal="center" vertical="center" wrapText="1"/>
    </xf>
    <xf numFmtId="0" fontId="11" fillId="0" borderId="0" xfId="3" applyFont="1" applyBorder="1" applyAlignment="1" applyProtection="1">
      <alignment horizontal="center"/>
    </xf>
    <xf numFmtId="0" fontId="15" fillId="0" borderId="1" xfId="3" applyFont="1" applyBorder="1" applyAlignment="1" applyProtection="1">
      <alignment horizontal="left" vertical="center" wrapText="1"/>
    </xf>
    <xf numFmtId="0" fontId="15" fillId="0" borderId="0" xfId="3" applyFont="1" applyBorder="1" applyAlignment="1" applyProtection="1">
      <alignment horizontal="left" vertical="center" wrapText="1"/>
    </xf>
    <xf numFmtId="49" fontId="15" fillId="0" borderId="0" xfId="3" applyNumberFormat="1" applyFont="1" applyBorder="1" applyAlignment="1" applyProtection="1">
      <alignment horizontal="left" vertical="center" wrapText="1"/>
    </xf>
    <xf numFmtId="0" fontId="11" fillId="0" borderId="0" xfId="3" applyFont="1" applyAlignment="1" applyProtection="1">
      <alignment horizontal="center" vertical="center"/>
      <protection locked="0"/>
    </xf>
    <xf numFmtId="49" fontId="11" fillId="0" borderId="0" xfId="3" applyNumberFormat="1" applyFont="1" applyAlignment="1" applyProtection="1">
      <alignment horizontal="center" vertical="center"/>
      <protection locked="0"/>
    </xf>
    <xf numFmtId="1" fontId="11" fillId="0" borderId="0" xfId="3" applyNumberFormat="1" applyFont="1" applyAlignment="1" applyProtection="1">
      <alignment horizontal="center" vertical="center"/>
      <protection locked="0"/>
    </xf>
    <xf numFmtId="1" fontId="22" fillId="0" borderId="0" xfId="7" applyNumberFormat="1" applyFont="1" applyProtection="1">
      <protection locked="0"/>
    </xf>
    <xf numFmtId="0" fontId="11" fillId="0" borderId="0" xfId="3" applyFont="1" applyAlignment="1" applyProtection="1">
      <alignment horizontal="left" vertical="center" wrapText="1"/>
      <protection locked="0"/>
    </xf>
    <xf numFmtId="49" fontId="11" fillId="0" borderId="0" xfId="3" applyNumberFormat="1" applyFont="1" applyAlignment="1" applyProtection="1">
      <alignment horizontal="left" vertical="center" wrapText="1"/>
      <protection locked="0"/>
    </xf>
    <xf numFmtId="1" fontId="12" fillId="0" borderId="0" xfId="3" applyNumberFormat="1" applyFont="1" applyAlignment="1" applyProtection="1">
      <alignment horizontal="left" vertical="center" wrapText="1"/>
      <protection locked="0"/>
    </xf>
    <xf numFmtId="0" fontId="11" fillId="0" borderId="0" xfId="3" applyFont="1" applyProtection="1">
      <protection locked="0"/>
    </xf>
    <xf numFmtId="0" fontId="12" fillId="0" borderId="0" xfId="4" applyFont="1" applyAlignment="1" applyProtection="1">
      <alignment vertical="center" wrapText="1"/>
      <protection locked="0"/>
    </xf>
    <xf numFmtId="49" fontId="12" fillId="0" borderId="0" xfId="4" applyNumberFormat="1" applyFont="1" applyAlignment="1" applyProtection="1">
      <alignment vertical="center" wrapText="1"/>
      <protection locked="0"/>
    </xf>
    <xf numFmtId="0" fontId="11" fillId="0" borderId="0" xfId="4" applyFont="1" applyAlignment="1" applyProtection="1">
      <alignment vertical="center" wrapText="1"/>
      <protection locked="0"/>
    </xf>
    <xf numFmtId="0" fontId="11" fillId="0" borderId="0" xfId="4" applyFont="1" applyAlignment="1" applyProtection="1">
      <alignment horizontal="centerContinuous" vertical="center" wrapText="1"/>
      <protection locked="0"/>
    </xf>
    <xf numFmtId="0" fontId="11" fillId="0" borderId="0" xfId="4" applyFont="1" applyAlignment="1" applyProtection="1">
      <alignment horizontal="center" vertical="center" wrapText="1"/>
      <protection locked="0"/>
    </xf>
    <xf numFmtId="49" fontId="22" fillId="0" borderId="0" xfId="7" applyNumberFormat="1" applyFont="1" applyProtection="1">
      <protection locked="0"/>
    </xf>
    <xf numFmtId="0" fontId="11" fillId="0" borderId="0" xfId="4" applyFont="1" applyProtection="1">
      <protection locked="0"/>
    </xf>
    <xf numFmtId="0" fontId="11" fillId="0" borderId="0" xfId="6" applyFont="1" applyBorder="1" applyAlignment="1" applyProtection="1">
      <alignment vertical="justify"/>
      <protection locked="0"/>
    </xf>
    <xf numFmtId="49" fontId="11" fillId="0" borderId="0" xfId="6" applyNumberFormat="1" applyFont="1" applyBorder="1" applyAlignment="1" applyProtection="1">
      <alignment vertical="justify" wrapText="1"/>
      <protection locked="0"/>
    </xf>
    <xf numFmtId="1" fontId="12" fillId="0" borderId="0" xfId="4" applyNumberFormat="1" applyFont="1" applyAlignment="1" applyProtection="1">
      <alignment horizontal="centerContinuous" vertical="center" wrapText="1"/>
    </xf>
    <xf numFmtId="1" fontId="12" fillId="0" borderId="0" xfId="4" applyNumberFormat="1" applyFont="1" applyAlignment="1" applyProtection="1">
      <alignment vertical="center" wrapText="1"/>
      <protection locked="0"/>
    </xf>
    <xf numFmtId="0" fontId="21" fillId="0" borderId="0" xfId="7" applyFont="1" applyProtection="1"/>
    <xf numFmtId="1" fontId="12" fillId="0" borderId="0" xfId="10" applyNumberFormat="1" applyFont="1" applyBorder="1" applyProtection="1">
      <protection locked="0"/>
    </xf>
    <xf numFmtId="0" fontId="11" fillId="0" borderId="0" xfId="10" applyFont="1" applyBorder="1" applyAlignment="1" applyProtection="1">
      <alignment horizontal="right" vertical="center" wrapText="1"/>
      <protection locked="0"/>
    </xf>
    <xf numFmtId="0" fontId="10" fillId="0" borderId="0" xfId="10" applyFont="1" applyBorder="1" applyAlignment="1" applyProtection="1">
      <alignment wrapText="1"/>
      <protection locked="0"/>
    </xf>
    <xf numFmtId="1" fontId="10" fillId="0" borderId="0" xfId="10" applyNumberFormat="1" applyFont="1" applyBorder="1" applyProtection="1">
      <protection locked="0"/>
    </xf>
    <xf numFmtId="0" fontId="11" fillId="0" borderId="0" xfId="0" applyFont="1" applyBorder="1" applyAlignment="1" applyProtection="1">
      <alignment horizontal="left" vertical="top"/>
      <protection locked="0"/>
    </xf>
    <xf numFmtId="0" fontId="11" fillId="0" borderId="0" xfId="8" applyFont="1" applyBorder="1" applyAlignment="1" applyProtection="1">
      <alignment horizontal="left" vertical="top" wrapText="1"/>
      <protection locked="0"/>
    </xf>
    <xf numFmtId="1" fontId="10" fillId="0" borderId="0" xfId="10" applyNumberFormat="1" applyFont="1" applyProtection="1">
      <protection locked="0"/>
    </xf>
    <xf numFmtId="0" fontId="20" fillId="0" borderId="0" xfId="10" applyFont="1" applyBorder="1" applyAlignment="1" applyProtection="1">
      <alignment vertical="center" wrapText="1"/>
      <protection locked="0"/>
    </xf>
    <xf numFmtId="1" fontId="4" fillId="0" borderId="1" xfId="5" applyNumberFormat="1" applyFont="1" applyBorder="1" applyAlignment="1">
      <alignment horizontal="right" vertical="center" wrapText="1"/>
    </xf>
    <xf numFmtId="1" fontId="11" fillId="4" borderId="1" xfId="10" applyNumberFormat="1" applyFont="1" applyFill="1" applyBorder="1" applyAlignment="1" applyProtection="1">
      <alignment vertical="center"/>
      <protection locked="0"/>
    </xf>
    <xf numFmtId="0" fontId="9" fillId="0" borderId="0" xfId="8" applyFont="1" applyBorder="1" applyAlignment="1" applyProtection="1">
      <alignment vertical="top"/>
      <protection locked="0"/>
    </xf>
    <xf numFmtId="49" fontId="7" fillId="0" borderId="0" xfId="8" applyNumberFormat="1" applyFont="1" applyBorder="1" applyAlignment="1" applyProtection="1">
      <alignment vertical="top" wrapText="1"/>
      <protection locked="0"/>
    </xf>
    <xf numFmtId="1" fontId="9" fillId="0" borderId="0" xfId="8" applyNumberFormat="1" applyFont="1" applyBorder="1" applyAlignment="1" applyProtection="1">
      <alignment vertical="top" wrapText="1"/>
      <protection locked="0"/>
    </xf>
    <xf numFmtId="1" fontId="12" fillId="0" borderId="1" xfId="4" applyNumberFormat="1" applyFont="1" applyBorder="1" applyAlignment="1" applyProtection="1">
      <alignment horizontal="center" vertical="center" wrapText="1"/>
    </xf>
    <xf numFmtId="0" fontId="10" fillId="0" borderId="0" xfId="9" applyFont="1" applyFill="1" applyAlignment="1" applyProtection="1">
      <alignment wrapText="1"/>
      <protection locked="0"/>
    </xf>
    <xf numFmtId="0" fontId="11" fillId="0" borderId="0" xfId="0" applyFont="1" applyAlignment="1" applyProtection="1">
      <alignment horizontal="left" vertical="top"/>
      <protection locked="0"/>
    </xf>
    <xf numFmtId="49" fontId="11" fillId="0" borderId="0" xfId="0" applyNumberFormat="1" applyFont="1" applyAlignment="1" applyProtection="1">
      <alignment horizontal="left" vertical="top"/>
      <protection locked="0"/>
    </xf>
    <xf numFmtId="0" fontId="11" fillId="0" borderId="0" xfId="8" applyFont="1" applyFill="1" applyAlignment="1" applyProtection="1">
      <alignment horizontal="right" vertical="top" wrapText="1"/>
      <protection locked="0"/>
    </xf>
    <xf numFmtId="0" fontId="10" fillId="0" borderId="0" xfId="9" applyFont="1" applyAlignment="1" applyProtection="1">
      <alignment wrapText="1"/>
      <protection locked="0"/>
    </xf>
    <xf numFmtId="1" fontId="11" fillId="0" borderId="1" xfId="6" applyNumberFormat="1" applyFont="1" applyBorder="1" applyAlignment="1" applyProtection="1">
      <alignment vertical="center" wrapText="1"/>
    </xf>
    <xf numFmtId="1" fontId="9" fillId="3" borderId="3" xfId="8" applyNumberFormat="1" applyFont="1" applyFill="1" applyBorder="1" applyAlignment="1" applyProtection="1">
      <alignment horizontal="center" vertical="top" wrapText="1"/>
      <protection locked="0"/>
    </xf>
    <xf numFmtId="1" fontId="12" fillId="3" borderId="1" xfId="7" applyNumberFormat="1" applyFont="1" applyFill="1" applyBorder="1" applyAlignment="1" applyProtection="1">
      <alignment horizontal="center"/>
      <protection locked="0"/>
    </xf>
    <xf numFmtId="1" fontId="4" fillId="3" borderId="1" xfId="5" applyNumberFormat="1" applyFont="1" applyFill="1" applyBorder="1" applyAlignment="1" applyProtection="1">
      <alignment horizontal="right" vertical="center" wrapText="1"/>
      <protection locked="0"/>
    </xf>
    <xf numFmtId="1" fontId="4" fillId="0" borderId="1" xfId="5" applyNumberFormat="1" applyFont="1" applyBorder="1" applyAlignment="1" applyProtection="1">
      <alignment horizontal="right" vertical="center" wrapText="1"/>
    </xf>
    <xf numFmtId="1" fontId="4" fillId="0" borderId="1" xfId="5" applyNumberFormat="1" applyFont="1" applyFill="1" applyBorder="1" applyAlignment="1" applyProtection="1">
      <alignment horizontal="right" vertical="center" wrapText="1"/>
    </xf>
    <xf numFmtId="0" fontId="27" fillId="6" borderId="1" xfId="8" applyFont="1" applyFill="1" applyBorder="1" applyAlignment="1" applyProtection="1">
      <alignment horizontal="left" vertical="top" wrapText="1"/>
    </xf>
    <xf numFmtId="1" fontId="27" fillId="6" borderId="1" xfId="8" applyNumberFormat="1" applyFont="1" applyFill="1" applyBorder="1" applyAlignment="1" applyProtection="1">
      <alignment vertical="top" wrapText="1"/>
    </xf>
    <xf numFmtId="0" fontId="27" fillId="6" borderId="28" xfId="8" applyFont="1" applyFill="1" applyBorder="1" applyAlignment="1" applyProtection="1">
      <alignment horizontal="left" vertical="top" wrapText="1"/>
    </xf>
    <xf numFmtId="0" fontId="27" fillId="6" borderId="20" xfId="8" applyFont="1" applyFill="1" applyBorder="1" applyAlignment="1" applyProtection="1">
      <alignment vertical="top" wrapText="1"/>
    </xf>
    <xf numFmtId="0" fontId="27" fillId="6" borderId="29" xfId="8" applyFont="1" applyFill="1" applyBorder="1" applyAlignment="1" applyProtection="1">
      <alignment vertical="top" wrapText="1"/>
    </xf>
    <xf numFmtId="49" fontId="27" fillId="6" borderId="27" xfId="8" applyNumberFormat="1" applyFont="1" applyFill="1" applyBorder="1" applyAlignment="1" applyProtection="1">
      <alignment vertical="center" wrapText="1"/>
    </xf>
    <xf numFmtId="0" fontId="27" fillId="6" borderId="1" xfId="8" applyFont="1" applyFill="1" applyBorder="1" applyAlignment="1" applyProtection="1">
      <alignment vertical="top" wrapText="1"/>
    </xf>
    <xf numFmtId="0" fontId="3" fillId="0" borderId="0" xfId="5" applyFont="1" applyProtection="1">
      <protection locked="0"/>
    </xf>
    <xf numFmtId="49" fontId="3" fillId="0" borderId="0" xfId="5" applyNumberFormat="1" applyFont="1" applyProtection="1">
      <protection locked="0"/>
    </xf>
    <xf numFmtId="0" fontId="11" fillId="0" borderId="0" xfId="11" applyFont="1" applyBorder="1" applyAlignment="1" applyProtection="1">
      <alignment horizontal="left" wrapText="1"/>
      <protection locked="0"/>
    </xf>
    <xf numFmtId="0" fontId="12" fillId="0" borderId="1" xfId="6" applyFont="1" applyBorder="1" applyAlignment="1" applyProtection="1"/>
    <xf numFmtId="49" fontId="12" fillId="0" borderId="1" xfId="6" applyNumberFormat="1" applyFont="1" applyBorder="1" applyAlignment="1" applyProtection="1">
      <alignment horizontal="center" vertical="center"/>
    </xf>
    <xf numFmtId="1" fontId="12" fillId="3" borderId="1" xfId="6" applyNumberFormat="1" applyFont="1" applyFill="1" applyBorder="1" applyAlignment="1" applyProtection="1">
      <alignment vertical="center"/>
      <protection locked="0"/>
    </xf>
    <xf numFmtId="1" fontId="12" fillId="3" borderId="1" xfId="6" applyNumberFormat="1" applyFont="1" applyFill="1" applyBorder="1" applyAlignment="1" applyProtection="1">
      <alignment horizontal="center" vertical="center"/>
      <protection locked="0"/>
    </xf>
    <xf numFmtId="0" fontId="22" fillId="0" borderId="0" xfId="7" applyFont="1" applyAlignment="1" applyProtection="1"/>
    <xf numFmtId="0" fontId="11" fillId="0" borderId="0" xfId="4" applyFont="1" applyAlignment="1" applyProtection="1">
      <alignment horizontal="left" vertical="center" wrapText="1"/>
      <protection locked="0"/>
    </xf>
    <xf numFmtId="0" fontId="29" fillId="0" borderId="0" xfId="10" applyFont="1" applyAlignment="1" applyProtection="1">
      <alignment horizontal="left" wrapText="1"/>
      <protection locked="0"/>
    </xf>
    <xf numFmtId="3" fontId="11" fillId="0" borderId="7" xfId="10" applyNumberFormat="1" applyFont="1" applyFill="1" applyBorder="1" applyAlignment="1" applyProtection="1">
      <alignment vertical="center"/>
    </xf>
    <xf numFmtId="0" fontId="12" fillId="0" borderId="23" xfId="8" applyFont="1" applyBorder="1" applyAlignment="1" applyProtection="1">
      <alignment horizontal="left" vertical="top" wrapText="1"/>
      <protection locked="0"/>
    </xf>
    <xf numFmtId="49" fontId="11" fillId="0" borderId="23" xfId="8" applyNumberFormat="1" applyFont="1" applyBorder="1" applyAlignment="1" applyProtection="1">
      <alignment horizontal="left" vertical="top" wrapText="1"/>
      <protection locked="0"/>
    </xf>
    <xf numFmtId="0" fontId="9" fillId="0" borderId="0" xfId="11" applyFont="1" applyAlignment="1" applyProtection="1">
      <alignment horizontal="left"/>
      <protection locked="0"/>
    </xf>
    <xf numFmtId="49" fontId="11" fillId="0" borderId="0" xfId="8" applyNumberFormat="1" applyFont="1" applyBorder="1" applyAlignment="1" applyProtection="1">
      <alignment horizontal="left" vertical="top" wrapText="1"/>
      <protection locked="0"/>
    </xf>
    <xf numFmtId="0" fontId="7" fillId="0" borderId="1" xfId="8" applyFont="1" applyBorder="1" applyAlignment="1" applyProtection="1">
      <alignment horizontal="left" vertical="top" wrapText="1"/>
      <protection locked="0"/>
    </xf>
    <xf numFmtId="0" fontId="7" fillId="0" borderId="1" xfId="8" applyFont="1" applyBorder="1" applyAlignment="1" applyProtection="1">
      <alignment horizontal="left" vertical="top"/>
      <protection locked="0"/>
    </xf>
    <xf numFmtId="0" fontId="12" fillId="0" borderId="0" xfId="6" applyFont="1" applyBorder="1" applyAlignment="1" applyProtection="1">
      <alignment horizontal="center" vertical="justify" wrapText="1"/>
      <protection locked="0"/>
    </xf>
    <xf numFmtId="49" fontId="11" fillId="0" borderId="0" xfId="6" applyNumberFormat="1" applyFont="1" applyAlignment="1" applyProtection="1">
      <alignment horizontal="center" vertical="justify"/>
      <protection locked="0"/>
    </xf>
    <xf numFmtId="49" fontId="11" fillId="0" borderId="0" xfId="6" applyNumberFormat="1" applyFont="1" applyBorder="1" applyAlignment="1" applyProtection="1">
      <alignment horizontal="center" vertical="justify"/>
      <protection locked="0"/>
    </xf>
    <xf numFmtId="0" fontId="9" fillId="0" borderId="0" xfId="6" applyFont="1" applyAlignment="1" applyProtection="1">
      <alignment horizontal="left"/>
      <protection locked="0"/>
    </xf>
    <xf numFmtId="0" fontId="22" fillId="0" borderId="0" xfId="7" applyFont="1" applyAlignment="1" applyProtection="1">
      <alignment horizontal="center"/>
    </xf>
    <xf numFmtId="0" fontId="9" fillId="0" borderId="0" xfId="11" applyFont="1" applyAlignment="1" applyProtection="1">
      <alignment horizontal="left" wrapText="1"/>
      <protection locked="0"/>
    </xf>
    <xf numFmtId="0" fontId="0" fillId="0" borderId="0" xfId="0" applyAlignment="1">
      <alignment vertical="top"/>
    </xf>
    <xf numFmtId="0" fontId="0" fillId="0" borderId="30" xfId="0" applyBorder="1" applyAlignment="1">
      <alignment vertical="top"/>
    </xf>
    <xf numFmtId="0" fontId="11" fillId="0" borderId="0" xfId="6" applyFont="1" applyAlignment="1" applyProtection="1">
      <alignment horizontal="left"/>
      <protection locked="0"/>
    </xf>
    <xf numFmtId="0" fontId="11" fillId="0" borderId="0" xfId="6" applyFont="1" applyBorder="1" applyAlignment="1" applyProtection="1">
      <alignment horizontal="left" vertical="justify" wrapText="1"/>
      <protection locked="0"/>
    </xf>
    <xf numFmtId="49" fontId="3" fillId="0" borderId="0" xfId="5" applyNumberFormat="1" applyFont="1" applyAlignment="1" applyProtection="1">
      <alignment horizontal="left" vertical="center" wrapText="1"/>
      <protection locked="0"/>
    </xf>
    <xf numFmtId="0" fontId="9" fillId="0" borderId="0" xfId="7" applyFont="1" applyAlignment="1" applyProtection="1">
      <alignment horizontal="right"/>
      <protection locked="0"/>
    </xf>
    <xf numFmtId="0" fontId="9" fillId="0" borderId="0" xfId="6" applyFont="1" applyAlignment="1" applyProtection="1">
      <alignment horizontal="right"/>
      <protection locked="0"/>
    </xf>
    <xf numFmtId="0" fontId="4" fillId="0" borderId="0" xfId="5" applyNumberFormat="1" applyFont="1" applyAlignment="1" applyProtection="1">
      <alignment horizontal="right" vertical="center" wrapText="1"/>
      <protection locked="0"/>
    </xf>
    <xf numFmtId="0" fontId="4" fillId="0" borderId="0" xfId="6" applyFont="1" applyAlignment="1" applyProtection="1">
      <alignment horizontal="right"/>
      <protection locked="0"/>
    </xf>
    <xf numFmtId="0" fontId="9" fillId="0" borderId="0" xfId="11" applyFont="1" applyAlignment="1" applyProtection="1">
      <alignment horizontal="right"/>
      <protection locked="0"/>
    </xf>
    <xf numFmtId="0" fontId="9" fillId="0" borderId="0" xfId="11" applyFont="1" applyAlignment="1" applyProtection="1">
      <alignment horizontal="right" wrapText="1"/>
      <protection locked="0"/>
    </xf>
    <xf numFmtId="0" fontId="0" fillId="0" borderId="0" xfId="0" applyAlignment="1">
      <alignment horizontal="left" wrapText="1"/>
    </xf>
    <xf numFmtId="0" fontId="7" fillId="0" borderId="1" xfId="8" applyFont="1" applyBorder="1" applyAlignment="1" applyProtection="1">
      <alignment vertical="top"/>
      <protection locked="0"/>
    </xf>
    <xf numFmtId="14" fontId="7" fillId="0" borderId="1" xfId="8" applyNumberFormat="1" applyFont="1" applyBorder="1" applyAlignment="1" applyProtection="1">
      <alignment horizontal="left" vertical="top" wrapText="1"/>
      <protection locked="0"/>
    </xf>
    <xf numFmtId="1" fontId="12" fillId="4" borderId="1" xfId="6" applyNumberFormat="1" applyFont="1" applyFill="1" applyBorder="1" applyAlignment="1" applyProtection="1">
      <alignment vertical="center" wrapText="1"/>
      <protection locked="0"/>
    </xf>
    <xf numFmtId="2" fontId="4" fillId="3" borderId="1" xfId="5" applyNumberFormat="1" applyFont="1" applyFill="1" applyBorder="1" applyAlignment="1" applyProtection="1">
      <alignment horizontal="right" vertical="center" wrapText="1"/>
      <protection locked="0"/>
    </xf>
    <xf numFmtId="2" fontId="4" fillId="0" borderId="1" xfId="5" applyNumberFormat="1" applyFont="1" applyBorder="1" applyAlignment="1">
      <alignment horizontal="right" vertical="center" wrapText="1"/>
    </xf>
    <xf numFmtId="14" fontId="11" fillId="0" borderId="0" xfId="10" applyNumberFormat="1" applyFont="1" applyBorder="1" applyAlignment="1" applyProtection="1">
      <alignment wrapText="1"/>
      <protection locked="0"/>
    </xf>
    <xf numFmtId="0" fontId="10" fillId="0" borderId="0" xfId="10" applyFont="1" applyAlignment="1" applyProtection="1">
      <alignment wrapText="1"/>
      <protection locked="0"/>
    </xf>
    <xf numFmtId="14" fontId="11" fillId="0" borderId="0" xfId="8" applyNumberFormat="1" applyFont="1" applyBorder="1" applyAlignment="1" applyProtection="1">
      <alignment horizontal="left" vertical="top" wrapText="1"/>
      <protection locked="0"/>
    </xf>
    <xf numFmtId="0" fontId="7" fillId="0" borderId="0" xfId="8" applyFont="1" applyBorder="1" applyAlignment="1" applyProtection="1">
      <alignment horizontal="left" vertical="top" wrapText="1"/>
      <protection locked="0"/>
    </xf>
    <xf numFmtId="0" fontId="9" fillId="0" borderId="0" xfId="8" applyFont="1" applyBorder="1" applyAlignment="1" applyProtection="1">
      <alignment horizontal="left" vertical="top" wrapText="1"/>
      <protection locked="0"/>
    </xf>
    <xf numFmtId="1" fontId="10" fillId="0" borderId="0" xfId="10" applyNumberFormat="1" applyFont="1" applyBorder="1" applyAlignment="1" applyProtection="1">
      <alignment horizontal="left"/>
      <protection locked="0"/>
    </xf>
    <xf numFmtId="0" fontId="29" fillId="0" borderId="0" xfId="10" applyFont="1" applyAlignment="1" applyProtection="1">
      <alignment horizontal="left" wrapText="1"/>
      <protection locked="0"/>
    </xf>
    <xf numFmtId="0" fontId="10" fillId="0" borderId="0" xfId="9" applyFont="1" applyFill="1" applyAlignment="1" applyProtection="1">
      <alignment horizontal="center" wrapText="1"/>
      <protection locked="0"/>
    </xf>
    <xf numFmtId="0" fontId="11" fillId="0" borderId="0" xfId="11" applyFont="1" applyAlignment="1">
      <alignment horizontal="center" wrapText="1"/>
    </xf>
    <xf numFmtId="0" fontId="11" fillId="0" borderId="0" xfId="11" applyFont="1" applyBorder="1" applyAlignment="1" applyProtection="1">
      <alignment horizontal="left"/>
      <protection locked="0"/>
    </xf>
    <xf numFmtId="0" fontId="11" fillId="0" borderId="0" xfId="8" applyFont="1" applyBorder="1" applyAlignment="1" applyProtection="1">
      <alignment horizontal="left" vertical="top" wrapText="1"/>
      <protection locked="0"/>
    </xf>
    <xf numFmtId="0" fontId="0" fillId="0" borderId="0" xfId="0" applyAlignment="1">
      <alignment horizontal="left" vertical="top" wrapText="1"/>
    </xf>
    <xf numFmtId="0" fontId="13" fillId="0" borderId="0" xfId="11" applyFont="1" applyAlignment="1">
      <alignment horizontal="left" vertical="top" wrapText="1"/>
    </xf>
    <xf numFmtId="0" fontId="12" fillId="0" borderId="0" xfId="6" applyFont="1" applyAlignment="1" applyProtection="1">
      <alignment horizontal="center"/>
      <protection locked="0"/>
    </xf>
    <xf numFmtId="0" fontId="11" fillId="0" borderId="0" xfId="6" applyFont="1" applyAlignment="1" applyProtection="1">
      <alignment horizontal="left"/>
      <protection locked="0"/>
    </xf>
    <xf numFmtId="0" fontId="12" fillId="0" borderId="0" xfId="6" applyFont="1" applyAlignment="1" applyProtection="1">
      <alignment horizontal="left"/>
      <protection locked="0"/>
    </xf>
    <xf numFmtId="0" fontId="11" fillId="0" borderId="23" xfId="8" applyFont="1" applyBorder="1" applyAlignment="1" applyProtection="1">
      <alignment horizontal="left" vertical="top" wrapText="1"/>
      <protection locked="0"/>
    </xf>
    <xf numFmtId="0" fontId="0" fillId="0" borderId="23" xfId="0" applyBorder="1" applyAlignment="1">
      <alignment wrapText="1"/>
    </xf>
    <xf numFmtId="0" fontId="11" fillId="0" borderId="9" xfId="6" applyFont="1" applyBorder="1" applyAlignment="1" applyProtection="1">
      <alignment horizontal="center" vertical="center" wrapText="1"/>
    </xf>
    <xf numFmtId="0" fontId="11" fillId="0" borderId="15" xfId="6" applyFont="1" applyBorder="1" applyAlignment="1" applyProtection="1">
      <alignment horizontal="center" vertical="center" wrapText="1"/>
    </xf>
    <xf numFmtId="0" fontId="11" fillId="0" borderId="14" xfId="6" applyFont="1" applyBorder="1" applyAlignment="1" applyProtection="1">
      <alignment horizontal="center" vertical="center" wrapText="1"/>
    </xf>
    <xf numFmtId="0" fontId="11" fillId="0" borderId="16" xfId="6" applyFont="1" applyBorder="1" applyAlignment="1" applyProtection="1">
      <alignment horizontal="center" vertical="center" wrapText="1"/>
    </xf>
    <xf numFmtId="49" fontId="11" fillId="0" borderId="4" xfId="6" applyNumberFormat="1" applyFont="1" applyBorder="1" applyAlignment="1" applyProtection="1">
      <alignment horizontal="center" vertical="center" wrapText="1"/>
    </xf>
    <xf numFmtId="49" fontId="11" fillId="0" borderId="2" xfId="6" applyNumberFormat="1" applyFont="1" applyBorder="1" applyAlignment="1" applyProtection="1">
      <alignment horizontal="center" vertical="center" wrapText="1"/>
    </xf>
    <xf numFmtId="0" fontId="11" fillId="0" borderId="4" xfId="6" applyFont="1" applyBorder="1" applyAlignment="1" applyProtection="1">
      <alignment horizontal="center" vertical="center" wrapText="1"/>
    </xf>
    <xf numFmtId="0" fontId="11" fillId="0" borderId="2" xfId="6" applyFont="1" applyBorder="1" applyAlignment="1" applyProtection="1">
      <alignment horizontal="center" vertical="center" wrapText="1"/>
    </xf>
    <xf numFmtId="0" fontId="3" fillId="0" borderId="0" xfId="6" applyFont="1" applyAlignment="1" applyProtection="1">
      <alignment horizontal="left"/>
      <protection locked="0"/>
    </xf>
    <xf numFmtId="0" fontId="0" fillId="0" borderId="0" xfId="0" applyAlignment="1">
      <alignment horizontal="left" wrapText="1"/>
    </xf>
    <xf numFmtId="0" fontId="4" fillId="0" borderId="0" xfId="6" applyFont="1" applyAlignment="1" applyProtection="1">
      <alignment horizontal="left"/>
      <protection locked="0"/>
    </xf>
    <xf numFmtId="0" fontId="12" fillId="0" borderId="0" xfId="6" applyFont="1" applyAlignment="1" applyProtection="1">
      <alignment horizontal="right"/>
      <protection locked="0"/>
    </xf>
    <xf numFmtId="14" fontId="11" fillId="0" borderId="0" xfId="8" applyNumberFormat="1" applyFont="1" applyBorder="1" applyAlignment="1" applyProtection="1">
      <alignment horizontal="left" vertical="top" wrapText="1"/>
      <protection locked="0"/>
    </xf>
    <xf numFmtId="0" fontId="0" fillId="0" borderId="0" xfId="0" applyAlignment="1">
      <alignment wrapText="1"/>
    </xf>
    <xf numFmtId="0" fontId="12" fillId="0" borderId="0" xfId="6" applyFont="1" applyBorder="1" applyAlignment="1" applyProtection="1">
      <alignment horizontal="left" vertical="justify" wrapText="1"/>
      <protection locked="0"/>
    </xf>
    <xf numFmtId="0" fontId="12" fillId="0" borderId="0" xfId="6" applyFont="1" applyBorder="1" applyAlignment="1" applyProtection="1">
      <alignment horizontal="right" vertical="justify" wrapText="1"/>
      <protection locked="0"/>
    </xf>
    <xf numFmtId="0" fontId="11" fillId="0" borderId="0" xfId="3" applyFont="1" applyBorder="1" applyAlignment="1" applyProtection="1">
      <alignment horizontal="left" vertical="center" wrapText="1"/>
      <protection locked="0"/>
    </xf>
    <xf numFmtId="0" fontId="11" fillId="0" borderId="0" xfId="3" applyFont="1" applyAlignment="1" applyProtection="1">
      <alignment horizontal="left" vertical="center" wrapText="1"/>
      <protection locked="0"/>
    </xf>
    <xf numFmtId="49" fontId="11" fillId="0" borderId="0" xfId="3" applyNumberFormat="1" applyFont="1" applyAlignment="1" applyProtection="1">
      <alignment horizontal="center" vertical="center" wrapText="1"/>
      <protection locked="0"/>
    </xf>
    <xf numFmtId="0" fontId="11" fillId="0" borderId="0" xfId="6" applyFont="1" applyAlignment="1" applyProtection="1">
      <alignment horizontal="left" vertical="justify" wrapText="1"/>
      <protection locked="0"/>
    </xf>
    <xf numFmtId="14" fontId="11" fillId="0" borderId="0" xfId="6" applyNumberFormat="1" applyFont="1" applyAlignment="1" applyProtection="1">
      <alignment horizontal="left" vertical="justify"/>
      <protection locked="0"/>
    </xf>
    <xf numFmtId="0" fontId="11" fillId="0" borderId="0" xfId="6" applyFont="1" applyAlignment="1" applyProtection="1">
      <alignment horizontal="left" vertical="justify"/>
      <protection locked="0"/>
    </xf>
    <xf numFmtId="49" fontId="12" fillId="0" borderId="0" xfId="3" applyNumberFormat="1" applyFont="1" applyBorder="1" applyAlignment="1" applyProtection="1">
      <alignment horizontal="left" vertical="center" wrapText="1"/>
    </xf>
    <xf numFmtId="1" fontId="11" fillId="0" borderId="0" xfId="4" applyNumberFormat="1" applyFont="1" applyAlignment="1" applyProtection="1">
      <alignment horizontal="center" vertical="center" wrapText="1"/>
      <protection locked="0"/>
    </xf>
    <xf numFmtId="0" fontId="0" fillId="0" borderId="0" xfId="0" applyAlignment="1"/>
    <xf numFmtId="49" fontId="11" fillId="0" borderId="0" xfId="4" applyNumberFormat="1" applyFont="1" applyAlignment="1" applyProtection="1">
      <alignment horizontal="center" vertical="center" wrapText="1"/>
      <protection locked="0"/>
    </xf>
    <xf numFmtId="0" fontId="3" fillId="0" borderId="0" xfId="5" applyFont="1" applyAlignment="1" applyProtection="1">
      <alignment horizontal="left"/>
      <protection locked="0"/>
    </xf>
    <xf numFmtId="0" fontId="0" fillId="0" borderId="23" xfId="0" applyBorder="1" applyAlignment="1"/>
  </cellXfs>
  <cellStyles count="12">
    <cellStyle name="Currency" xfId="1" builtinId="4"/>
    <cellStyle name="Euro" xfId="2"/>
    <cellStyle name="Normal" xfId="0" builtinId="0"/>
    <cellStyle name="Normal_El. 7.3" xfId="3"/>
    <cellStyle name="Normal_El. 7.4" xfId="4"/>
    <cellStyle name="Normal_El. 7.5" xfId="5"/>
    <cellStyle name="Normal_El.7.2" xfId="6"/>
    <cellStyle name="Normal_Spravki_kod" xfId="7"/>
    <cellStyle name="Normal_Баланс" xfId="8"/>
    <cellStyle name="Normal_Отч.парич.поток" xfId="9"/>
    <cellStyle name="Normal_Отч.прих-разх" xfId="10"/>
    <cellStyle name="Normal_Отч.собств.кап." xfId="1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stefanov\My%20Documents\&#1052;&#1060;&#1054;%202008%20IV%20&#1090;&#1088;.-TM-RADOMIR%20-%20&#1057;&#1066;&#1043;&#1051;&#1040;&#1057;&#1053;&#1054;%20&#1060;&#1054;&#1056;&#1052;&#1048;&#1058;&#1045;%20&#1053;&#1040;%20&#1050;&#1060;&#1053;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справка №1-БАЛАНС"/>
      <sheetName val="справка №2-ОТЧЕТ ЗА ДОХОДИТЕ"/>
      <sheetName val="справка №3-ОПП по прекия метод"/>
      <sheetName val="справка №4-ОСК"/>
      <sheetName val="справка №5"/>
      <sheetName val="справка №6"/>
      <sheetName val="справка №7"/>
      <sheetName val="справка №8"/>
    </sheetNames>
    <sheetDataSet>
      <sheetData sheetId="0" refreshError="1">
        <row r="3">
          <cell r="E3" t="str">
            <v xml:space="preserve"> "Бесттехника ТМ - Радомир " ПАД</v>
          </cell>
          <cell r="H3">
            <v>113020833</v>
          </cell>
        </row>
        <row r="4">
          <cell r="E4" t="str">
            <v>неконсолидиран</v>
          </cell>
          <cell r="H4" t="str">
            <v xml:space="preserve"> 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>
    <pageSetUpPr fitToPage="1"/>
  </sheetPr>
  <dimension ref="A1:R186"/>
  <sheetViews>
    <sheetView tabSelected="1" topLeftCell="A56" workbookViewId="0">
      <selection activeCell="A104" sqref="A104"/>
    </sheetView>
  </sheetViews>
  <sheetFormatPr defaultColWidth="9.28515625" defaultRowHeight="12.75"/>
  <cols>
    <col min="1" max="1" width="43.7109375" style="223" customWidth="1"/>
    <col min="2" max="2" width="9.85546875" style="223" customWidth="1"/>
    <col min="3" max="3" width="11.140625" style="223" customWidth="1"/>
    <col min="4" max="4" width="14" style="223" customWidth="1"/>
    <col min="5" max="5" width="70.7109375" style="223" customWidth="1"/>
    <col min="6" max="6" width="9.42578125" style="228" customWidth="1"/>
    <col min="7" max="7" width="12.7109375" style="223" customWidth="1"/>
    <col min="8" max="8" width="18.7109375" style="229" customWidth="1"/>
    <col min="9" max="9" width="3.42578125" style="203" customWidth="1"/>
    <col min="10" max="16384" width="9.28515625" style="203"/>
  </cols>
  <sheetData>
    <row r="1" spans="1:8" ht="15">
      <c r="A1" s="268" t="s">
        <v>0</v>
      </c>
      <c r="B1" s="269"/>
      <c r="C1" s="270"/>
      <c r="D1" s="270"/>
      <c r="E1" s="270"/>
      <c r="F1" s="224"/>
      <c r="G1" s="225"/>
      <c r="H1" s="226"/>
    </row>
    <row r="2" spans="1:8" ht="15">
      <c r="A2" s="271"/>
      <c r="B2" s="271"/>
      <c r="C2" s="272"/>
      <c r="D2" s="272"/>
      <c r="E2" s="272"/>
      <c r="F2" s="224"/>
      <c r="G2" s="225"/>
      <c r="H2" s="226"/>
    </row>
    <row r="3" spans="1:8" ht="15">
      <c r="A3" s="204" t="s">
        <v>1</v>
      </c>
      <c r="B3" s="268"/>
      <c r="C3" s="268"/>
      <c r="D3" s="268"/>
      <c r="E3" s="574" t="s">
        <v>860</v>
      </c>
      <c r="F3" s="273" t="s">
        <v>2</v>
      </c>
      <c r="G3" s="226"/>
      <c r="H3" s="594">
        <v>113020833</v>
      </c>
    </row>
    <row r="4" spans="1:8" ht="28.5">
      <c r="A4" s="204" t="s">
        <v>3</v>
      </c>
      <c r="B4" s="582"/>
      <c r="C4" s="582"/>
      <c r="D4" s="583"/>
      <c r="E4" s="575" t="s">
        <v>861</v>
      </c>
      <c r="F4" s="224" t="s">
        <v>4</v>
      </c>
      <c r="G4" s="225"/>
      <c r="H4" s="594" t="s">
        <v>159</v>
      </c>
    </row>
    <row r="5" spans="1:8" ht="15">
      <c r="A5" s="204" t="s">
        <v>5</v>
      </c>
      <c r="B5" s="268"/>
      <c r="C5" s="268"/>
      <c r="D5" s="268"/>
      <c r="E5" s="595" t="s">
        <v>862</v>
      </c>
      <c r="F5" s="224"/>
      <c r="G5" s="225"/>
      <c r="H5" s="275" t="s">
        <v>6</v>
      </c>
    </row>
    <row r="6" spans="1:8" ht="15.75" thickBot="1">
      <c r="A6" s="204"/>
      <c r="B6" s="204"/>
      <c r="C6" s="274"/>
      <c r="D6" s="275"/>
      <c r="E6" s="275"/>
      <c r="F6" s="224"/>
      <c r="G6" s="225"/>
      <c r="H6" s="275"/>
    </row>
    <row r="7" spans="1:8" ht="28.5">
      <c r="A7" s="276" t="s">
        <v>7</v>
      </c>
      <c r="B7" s="277" t="s">
        <v>8</v>
      </c>
      <c r="C7" s="278" t="s">
        <v>9</v>
      </c>
      <c r="D7" s="278" t="s">
        <v>10</v>
      </c>
      <c r="E7" s="279" t="s">
        <v>11</v>
      </c>
      <c r="F7" s="277" t="s">
        <v>8</v>
      </c>
      <c r="G7" s="278" t="s">
        <v>12</v>
      </c>
      <c r="H7" s="280" t="s">
        <v>13</v>
      </c>
    </row>
    <row r="8" spans="1:8" ht="14.25">
      <c r="A8" s="281" t="s">
        <v>14</v>
      </c>
      <c r="B8" s="282" t="s">
        <v>15</v>
      </c>
      <c r="C8" s="282">
        <v>1</v>
      </c>
      <c r="D8" s="282">
        <v>2</v>
      </c>
      <c r="E8" s="283" t="s">
        <v>14</v>
      </c>
      <c r="F8" s="282" t="s">
        <v>15</v>
      </c>
      <c r="G8" s="282">
        <v>1</v>
      </c>
      <c r="H8" s="284">
        <v>2</v>
      </c>
    </row>
    <row r="9" spans="1:8" ht="15">
      <c r="A9" s="554" t="s">
        <v>16</v>
      </c>
      <c r="B9" s="285"/>
      <c r="C9" s="286"/>
      <c r="D9" s="287"/>
      <c r="E9" s="552" t="s">
        <v>17</v>
      </c>
      <c r="F9" s="288"/>
      <c r="G9" s="289"/>
      <c r="H9" s="290"/>
    </row>
    <row r="10" spans="1:8" ht="15">
      <c r="A10" s="291" t="s">
        <v>18</v>
      </c>
      <c r="B10" s="292"/>
      <c r="C10" s="286"/>
      <c r="D10" s="287"/>
      <c r="E10" s="293" t="s">
        <v>19</v>
      </c>
      <c r="F10" s="294"/>
      <c r="G10" s="295"/>
      <c r="H10" s="296"/>
    </row>
    <row r="11" spans="1:8" ht="15">
      <c r="A11" s="291" t="s">
        <v>20</v>
      </c>
      <c r="B11" s="297" t="s">
        <v>21</v>
      </c>
      <c r="C11" s="205">
        <v>216</v>
      </c>
      <c r="D11" s="205">
        <v>213</v>
      </c>
      <c r="E11" s="293" t="s">
        <v>22</v>
      </c>
      <c r="F11" s="298" t="s">
        <v>23</v>
      </c>
      <c r="G11" s="206">
        <v>1756</v>
      </c>
      <c r="H11" s="206">
        <v>1756</v>
      </c>
    </row>
    <row r="12" spans="1:8" ht="15">
      <c r="A12" s="291" t="s">
        <v>24</v>
      </c>
      <c r="B12" s="297" t="s">
        <v>25</v>
      </c>
      <c r="C12" s="205">
        <v>17253</v>
      </c>
      <c r="D12" s="205">
        <v>17670</v>
      </c>
      <c r="E12" s="293" t="s">
        <v>26</v>
      </c>
      <c r="F12" s="298" t="s">
        <v>27</v>
      </c>
      <c r="G12" s="207"/>
      <c r="H12" s="207"/>
    </row>
    <row r="13" spans="1:8" ht="15">
      <c r="A13" s="291" t="s">
        <v>28</v>
      </c>
      <c r="B13" s="297" t="s">
        <v>29</v>
      </c>
      <c r="C13" s="205">
        <v>136056</v>
      </c>
      <c r="D13" s="205">
        <v>5739</v>
      </c>
      <c r="E13" s="293" t="s">
        <v>30</v>
      </c>
      <c r="F13" s="298" t="s">
        <v>31</v>
      </c>
      <c r="G13" s="207"/>
      <c r="H13" s="207"/>
    </row>
    <row r="14" spans="1:8" ht="15">
      <c r="A14" s="291" t="s">
        <v>32</v>
      </c>
      <c r="B14" s="297" t="s">
        <v>33</v>
      </c>
      <c r="C14" s="205">
        <v>2860</v>
      </c>
      <c r="D14" s="205">
        <v>1841</v>
      </c>
      <c r="E14" s="299" t="s">
        <v>34</v>
      </c>
      <c r="F14" s="298" t="s">
        <v>35</v>
      </c>
      <c r="G14" s="391"/>
      <c r="H14" s="391"/>
    </row>
    <row r="15" spans="1:8" ht="15">
      <c r="A15" s="291" t="s">
        <v>36</v>
      </c>
      <c r="B15" s="297" t="s">
        <v>37</v>
      </c>
      <c r="C15" s="205">
        <v>277</v>
      </c>
      <c r="D15" s="205">
        <v>326</v>
      </c>
      <c r="E15" s="299" t="s">
        <v>38</v>
      </c>
      <c r="F15" s="298" t="s">
        <v>39</v>
      </c>
      <c r="G15" s="391"/>
      <c r="H15" s="391"/>
    </row>
    <row r="16" spans="1:8" ht="15">
      <c r="A16" s="291" t="s">
        <v>40</v>
      </c>
      <c r="B16" s="300" t="s">
        <v>41</v>
      </c>
      <c r="C16" s="205">
        <v>24</v>
      </c>
      <c r="D16" s="205">
        <v>30</v>
      </c>
      <c r="E16" s="299" t="s">
        <v>42</v>
      </c>
      <c r="F16" s="298" t="s">
        <v>43</v>
      </c>
      <c r="G16" s="391"/>
      <c r="H16" s="391"/>
    </row>
    <row r="17" spans="1:18" ht="25.5">
      <c r="A17" s="291" t="s">
        <v>44</v>
      </c>
      <c r="B17" s="297" t="s">
        <v>45</v>
      </c>
      <c r="C17" s="205">
        <v>2936</v>
      </c>
      <c r="D17" s="205">
        <v>2936</v>
      </c>
      <c r="E17" s="299" t="s">
        <v>46</v>
      </c>
      <c r="F17" s="301" t="s">
        <v>47</v>
      </c>
      <c r="G17" s="208">
        <f>G11+G14+G15+G16</f>
        <v>1756</v>
      </c>
      <c r="H17" s="208">
        <f>H11+H14+H15+H16</f>
        <v>1756</v>
      </c>
      <c r="I17" s="346"/>
      <c r="J17" s="346"/>
      <c r="K17" s="346"/>
      <c r="L17" s="346"/>
      <c r="M17" s="346"/>
      <c r="N17" s="346"/>
      <c r="O17" s="346"/>
      <c r="P17" s="346"/>
      <c r="Q17" s="346"/>
      <c r="R17" s="346"/>
    </row>
    <row r="18" spans="1:18" ht="15">
      <c r="A18" s="291" t="s">
        <v>48</v>
      </c>
      <c r="B18" s="297" t="s">
        <v>49</v>
      </c>
      <c r="C18" s="205"/>
      <c r="D18" s="205"/>
      <c r="E18" s="293" t="s">
        <v>50</v>
      </c>
      <c r="F18" s="302"/>
      <c r="G18" s="303"/>
      <c r="H18" s="304"/>
    </row>
    <row r="19" spans="1:18" ht="15">
      <c r="A19" s="291" t="s">
        <v>51</v>
      </c>
      <c r="B19" s="305" t="s">
        <v>52</v>
      </c>
      <c r="C19" s="209">
        <f>SUM(C11:C18)</f>
        <v>159622</v>
      </c>
      <c r="D19" s="209">
        <f>SUM(D11:D18)</f>
        <v>28755</v>
      </c>
      <c r="E19" s="293" t="s">
        <v>53</v>
      </c>
      <c r="F19" s="298" t="s">
        <v>54</v>
      </c>
      <c r="G19" s="206"/>
      <c r="H19" s="206"/>
      <c r="I19" s="346"/>
      <c r="J19" s="346"/>
      <c r="K19" s="346"/>
      <c r="L19" s="346"/>
      <c r="M19" s="346"/>
      <c r="N19" s="346"/>
      <c r="O19" s="346"/>
    </row>
    <row r="20" spans="1:18" ht="15">
      <c r="A20" s="291" t="s">
        <v>55</v>
      </c>
      <c r="B20" s="305" t="s">
        <v>56</v>
      </c>
      <c r="C20" s="205"/>
      <c r="D20" s="205"/>
      <c r="E20" s="293" t="s">
        <v>57</v>
      </c>
      <c r="F20" s="298" t="s">
        <v>58</v>
      </c>
      <c r="G20" s="212">
        <v>128493</v>
      </c>
      <c r="H20" s="212"/>
    </row>
    <row r="21" spans="1:18" ht="15">
      <c r="A21" s="291" t="s">
        <v>59</v>
      </c>
      <c r="B21" s="306" t="s">
        <v>60</v>
      </c>
      <c r="C21" s="205"/>
      <c r="D21" s="205"/>
      <c r="E21" s="307" t="s">
        <v>61</v>
      </c>
      <c r="F21" s="298" t="s">
        <v>62</v>
      </c>
      <c r="G21" s="210">
        <f>SUM(G22:G24)</f>
        <v>19275</v>
      </c>
      <c r="H21" s="210">
        <f>SUM(H22:H24)</f>
        <v>18686</v>
      </c>
      <c r="I21" s="346"/>
      <c r="J21" s="346"/>
      <c r="K21" s="346"/>
      <c r="L21" s="346"/>
      <c r="M21" s="347"/>
      <c r="N21" s="346"/>
      <c r="O21" s="346"/>
      <c r="P21" s="346"/>
      <c r="Q21" s="346"/>
      <c r="R21" s="346"/>
    </row>
    <row r="22" spans="1:18" ht="15">
      <c r="A22" s="291" t="s">
        <v>63</v>
      </c>
      <c r="B22" s="297"/>
      <c r="C22" s="308"/>
      <c r="D22" s="209"/>
      <c r="E22" s="299" t="s">
        <v>64</v>
      </c>
      <c r="F22" s="298" t="s">
        <v>65</v>
      </c>
      <c r="G22" s="206">
        <v>18901</v>
      </c>
      <c r="H22" s="206">
        <v>18391</v>
      </c>
    </row>
    <row r="23" spans="1:18" ht="15">
      <c r="A23" s="291" t="s">
        <v>66</v>
      </c>
      <c r="B23" s="297" t="s">
        <v>67</v>
      </c>
      <c r="C23" s="205"/>
      <c r="D23" s="205"/>
      <c r="E23" s="309" t="s">
        <v>68</v>
      </c>
      <c r="F23" s="298" t="s">
        <v>69</v>
      </c>
      <c r="G23" s="206"/>
      <c r="H23" s="206"/>
      <c r="M23" s="211"/>
    </row>
    <row r="24" spans="1:18" ht="15">
      <c r="A24" s="291" t="s">
        <v>70</v>
      </c>
      <c r="B24" s="297" t="s">
        <v>71</v>
      </c>
      <c r="C24" s="205"/>
      <c r="D24" s="205">
        <v>1</v>
      </c>
      <c r="E24" s="293" t="s">
        <v>72</v>
      </c>
      <c r="F24" s="298" t="s">
        <v>73</v>
      </c>
      <c r="G24" s="206">
        <v>374</v>
      </c>
      <c r="H24" s="206">
        <v>295</v>
      </c>
    </row>
    <row r="25" spans="1:18" ht="15">
      <c r="A25" s="291" t="s">
        <v>74</v>
      </c>
      <c r="B25" s="297" t="s">
        <v>75</v>
      </c>
      <c r="C25" s="205"/>
      <c r="D25" s="205"/>
      <c r="E25" s="309" t="s">
        <v>76</v>
      </c>
      <c r="F25" s="301" t="s">
        <v>77</v>
      </c>
      <c r="G25" s="208">
        <f>G19+G20+G21</f>
        <v>147768</v>
      </c>
      <c r="H25" s="208">
        <f>H19+H20+H21</f>
        <v>18686</v>
      </c>
      <c r="I25" s="346"/>
      <c r="J25" s="346"/>
      <c r="K25" s="346"/>
      <c r="L25" s="346"/>
      <c r="M25" s="347"/>
      <c r="N25" s="346"/>
      <c r="O25" s="346"/>
      <c r="P25" s="346"/>
      <c r="Q25" s="346"/>
      <c r="R25" s="346"/>
    </row>
    <row r="26" spans="1:18" ht="15">
      <c r="A26" s="291" t="s">
        <v>78</v>
      </c>
      <c r="B26" s="297" t="s">
        <v>79</v>
      </c>
      <c r="C26" s="205"/>
      <c r="D26" s="205"/>
      <c r="E26" s="293" t="s">
        <v>80</v>
      </c>
      <c r="F26" s="302"/>
      <c r="G26" s="303"/>
      <c r="H26" s="304"/>
    </row>
    <row r="27" spans="1:18" ht="15">
      <c r="A27" s="291" t="s">
        <v>81</v>
      </c>
      <c r="B27" s="306" t="s">
        <v>82</v>
      </c>
      <c r="C27" s="209">
        <f>SUM(C23:C26)</f>
        <v>0</v>
      </c>
      <c r="D27" s="209">
        <f>SUM(D23:D26)</f>
        <v>1</v>
      </c>
      <c r="E27" s="309" t="s">
        <v>83</v>
      </c>
      <c r="F27" s="298" t="s">
        <v>84</v>
      </c>
      <c r="G27" s="208">
        <f>SUM(G28:G30)</f>
        <v>0</v>
      </c>
      <c r="H27" s="208">
        <f>SUM(H28:H30)</f>
        <v>-203</v>
      </c>
      <c r="I27" s="346"/>
      <c r="J27" s="346"/>
      <c r="K27" s="346"/>
      <c r="L27" s="346"/>
      <c r="M27" s="347"/>
      <c r="N27" s="346"/>
      <c r="O27" s="346"/>
      <c r="P27" s="346"/>
      <c r="Q27" s="346"/>
      <c r="R27" s="346"/>
    </row>
    <row r="28" spans="1:18" ht="15">
      <c r="A28" s="291"/>
      <c r="B28" s="297"/>
      <c r="C28" s="308"/>
      <c r="D28" s="209"/>
      <c r="E28" s="293" t="s">
        <v>85</v>
      </c>
      <c r="F28" s="298" t="s">
        <v>86</v>
      </c>
      <c r="G28" s="206"/>
      <c r="H28" s="206"/>
    </row>
    <row r="29" spans="1:18" ht="15">
      <c r="A29" s="291" t="s">
        <v>87</v>
      </c>
      <c r="B29" s="297"/>
      <c r="C29" s="308"/>
      <c r="D29" s="209"/>
      <c r="E29" s="307" t="s">
        <v>88</v>
      </c>
      <c r="F29" s="298" t="s">
        <v>89</v>
      </c>
      <c r="G29" s="391"/>
      <c r="H29" s="391">
        <v>-203</v>
      </c>
      <c r="M29" s="211"/>
    </row>
    <row r="30" spans="1:18" ht="15">
      <c r="A30" s="291" t="s">
        <v>90</v>
      </c>
      <c r="B30" s="297" t="s">
        <v>91</v>
      </c>
      <c r="C30" s="205"/>
      <c r="D30" s="205"/>
      <c r="E30" s="293" t="s">
        <v>92</v>
      </c>
      <c r="F30" s="298" t="s">
        <v>93</v>
      </c>
      <c r="G30" s="212"/>
      <c r="H30" s="212"/>
    </row>
    <row r="31" spans="1:18" ht="15">
      <c r="A31" s="291" t="s">
        <v>94</v>
      </c>
      <c r="B31" s="297" t="s">
        <v>95</v>
      </c>
      <c r="C31" s="392"/>
      <c r="D31" s="392"/>
      <c r="E31" s="309" t="s">
        <v>96</v>
      </c>
      <c r="F31" s="298" t="s">
        <v>97</v>
      </c>
      <c r="G31" s="206">
        <v>436</v>
      </c>
      <c r="H31" s="206">
        <v>792</v>
      </c>
      <c r="M31" s="211"/>
    </row>
    <row r="32" spans="1:18" ht="15">
      <c r="A32" s="291" t="s">
        <v>98</v>
      </c>
      <c r="B32" s="306" t="s">
        <v>99</v>
      </c>
      <c r="C32" s="209">
        <f>C30+C31</f>
        <v>0</v>
      </c>
      <c r="D32" s="209">
        <f>D30+D31</f>
        <v>0</v>
      </c>
      <c r="E32" s="299" t="s">
        <v>100</v>
      </c>
      <c r="F32" s="298" t="s">
        <v>101</v>
      </c>
      <c r="G32" s="391"/>
      <c r="H32" s="391"/>
      <c r="I32" s="346"/>
      <c r="J32" s="346"/>
      <c r="K32" s="346"/>
      <c r="L32" s="346"/>
      <c r="M32" s="346"/>
      <c r="N32" s="346"/>
      <c r="O32" s="346"/>
    </row>
    <row r="33" spans="1:18" ht="15">
      <c r="A33" s="291" t="s">
        <v>102</v>
      </c>
      <c r="B33" s="300"/>
      <c r="C33" s="308"/>
      <c r="D33" s="209"/>
      <c r="E33" s="309" t="s">
        <v>103</v>
      </c>
      <c r="F33" s="301" t="s">
        <v>104</v>
      </c>
      <c r="G33" s="208">
        <f>G27+G31+G32</f>
        <v>436</v>
      </c>
      <c r="H33" s="208">
        <f>H27+H31+H32</f>
        <v>589</v>
      </c>
      <c r="I33" s="346"/>
      <c r="J33" s="346"/>
      <c r="K33" s="346"/>
      <c r="L33" s="346"/>
      <c r="M33" s="346"/>
      <c r="N33" s="346"/>
      <c r="O33" s="346"/>
      <c r="P33" s="346"/>
      <c r="Q33" s="346"/>
      <c r="R33" s="346"/>
    </row>
    <row r="34" spans="1:18" ht="15">
      <c r="A34" s="291" t="s">
        <v>850</v>
      </c>
      <c r="B34" s="300" t="s">
        <v>105</v>
      </c>
      <c r="C34" s="209">
        <f>SUM(C35:C38)</f>
        <v>7</v>
      </c>
      <c r="D34" s="209">
        <f>SUM(D35:D38)</f>
        <v>7</v>
      </c>
      <c r="E34" s="293"/>
      <c r="F34" s="310"/>
      <c r="G34" s="311"/>
      <c r="H34" s="312"/>
      <c r="I34" s="346"/>
      <c r="J34" s="346"/>
      <c r="K34" s="346"/>
      <c r="L34" s="346"/>
      <c r="M34" s="346"/>
      <c r="N34" s="346"/>
    </row>
    <row r="35" spans="1:18" ht="15">
      <c r="A35" s="291" t="s">
        <v>106</v>
      </c>
      <c r="B35" s="297" t="s">
        <v>107</v>
      </c>
      <c r="C35" s="205"/>
      <c r="D35" s="205"/>
      <c r="E35" s="313"/>
      <c r="F35" s="314"/>
      <c r="G35" s="315"/>
      <c r="H35" s="316"/>
    </row>
    <row r="36" spans="1:18" ht="15">
      <c r="A36" s="291" t="s">
        <v>108</v>
      </c>
      <c r="B36" s="297" t="s">
        <v>109</v>
      </c>
      <c r="C36" s="205"/>
      <c r="D36" s="205"/>
      <c r="E36" s="293" t="s">
        <v>110</v>
      </c>
      <c r="F36" s="317" t="s">
        <v>111</v>
      </c>
      <c r="G36" s="208">
        <f>G25+G17+G33</f>
        <v>149960</v>
      </c>
      <c r="H36" s="208">
        <f>H25+H17+H33</f>
        <v>21031</v>
      </c>
      <c r="I36" s="346"/>
      <c r="J36" s="346"/>
      <c r="K36" s="346"/>
      <c r="L36" s="346"/>
      <c r="M36" s="346"/>
      <c r="N36" s="346"/>
      <c r="O36" s="346"/>
      <c r="P36" s="346"/>
      <c r="Q36" s="346"/>
      <c r="R36" s="346"/>
    </row>
    <row r="37" spans="1:18" ht="15">
      <c r="A37" s="291" t="s">
        <v>112</v>
      </c>
      <c r="B37" s="297" t="s">
        <v>113</v>
      </c>
      <c r="C37" s="205"/>
      <c r="D37" s="205"/>
      <c r="E37" s="293"/>
      <c r="F37" s="318"/>
      <c r="G37" s="311"/>
      <c r="H37" s="312"/>
      <c r="M37" s="211"/>
    </row>
    <row r="38" spans="1:18" ht="15">
      <c r="A38" s="291" t="s">
        <v>114</v>
      </c>
      <c r="B38" s="297" t="s">
        <v>115</v>
      </c>
      <c r="C38" s="205">
        <v>7</v>
      </c>
      <c r="D38" s="205">
        <v>7</v>
      </c>
      <c r="E38" s="319"/>
      <c r="F38" s="314"/>
      <c r="G38" s="315"/>
      <c r="H38" s="316"/>
    </row>
    <row r="39" spans="1:18" ht="15">
      <c r="A39" s="291" t="s">
        <v>116</v>
      </c>
      <c r="B39" s="320" t="s">
        <v>117</v>
      </c>
      <c r="C39" s="213">
        <f>C40+C41+C43</f>
        <v>0</v>
      </c>
      <c r="D39" s="213">
        <f>D40+D41+D43</f>
        <v>0</v>
      </c>
      <c r="E39" s="553" t="s">
        <v>118</v>
      </c>
      <c r="F39" s="317" t="s">
        <v>119</v>
      </c>
      <c r="G39" s="212"/>
      <c r="H39" s="212"/>
      <c r="I39" s="346"/>
      <c r="J39" s="346"/>
      <c r="K39" s="346"/>
      <c r="L39" s="346"/>
      <c r="M39" s="347"/>
      <c r="N39" s="346"/>
      <c r="O39" s="346"/>
    </row>
    <row r="40" spans="1:18" ht="15">
      <c r="A40" s="291" t="s">
        <v>120</v>
      </c>
      <c r="B40" s="320" t="s">
        <v>121</v>
      </c>
      <c r="C40" s="205"/>
      <c r="D40" s="205"/>
      <c r="E40" s="299"/>
      <c r="F40" s="318"/>
      <c r="G40" s="311"/>
      <c r="H40" s="312"/>
    </row>
    <row r="41" spans="1:18" ht="15">
      <c r="A41" s="291" t="s">
        <v>122</v>
      </c>
      <c r="B41" s="320" t="s">
        <v>123</v>
      </c>
      <c r="C41" s="205"/>
      <c r="D41" s="205"/>
      <c r="E41" s="553" t="s">
        <v>124</v>
      </c>
      <c r="F41" s="321"/>
      <c r="G41" s="322"/>
      <c r="H41" s="323"/>
    </row>
    <row r="42" spans="1:18" ht="15">
      <c r="A42" s="291" t="s">
        <v>125</v>
      </c>
      <c r="B42" s="320" t="s">
        <v>126</v>
      </c>
      <c r="C42" s="214"/>
      <c r="D42" s="214"/>
      <c r="E42" s="293" t="s">
        <v>127</v>
      </c>
      <c r="F42" s="314"/>
      <c r="G42" s="315"/>
      <c r="H42" s="316"/>
    </row>
    <row r="43" spans="1:18" ht="15">
      <c r="A43" s="291" t="s">
        <v>128</v>
      </c>
      <c r="B43" s="320" t="s">
        <v>129</v>
      </c>
      <c r="C43" s="205"/>
      <c r="D43" s="205"/>
      <c r="E43" s="299" t="s">
        <v>130</v>
      </c>
      <c r="F43" s="298" t="s">
        <v>131</v>
      </c>
      <c r="G43" s="206"/>
      <c r="H43" s="206"/>
      <c r="M43" s="211"/>
    </row>
    <row r="44" spans="1:18" ht="15">
      <c r="A44" s="291" t="s">
        <v>132</v>
      </c>
      <c r="B44" s="320" t="s">
        <v>133</v>
      </c>
      <c r="C44" s="205">
        <v>4</v>
      </c>
      <c r="D44" s="205">
        <v>32</v>
      </c>
      <c r="E44" s="324" t="s">
        <v>134</v>
      </c>
      <c r="F44" s="298" t="s">
        <v>135</v>
      </c>
      <c r="G44" s="206">
        <v>2421</v>
      </c>
      <c r="H44" s="206">
        <v>799</v>
      </c>
    </row>
    <row r="45" spans="1:18" ht="15">
      <c r="A45" s="291" t="s">
        <v>136</v>
      </c>
      <c r="B45" s="305" t="s">
        <v>137</v>
      </c>
      <c r="C45" s="209">
        <f>C34+C39+C44</f>
        <v>11</v>
      </c>
      <c r="D45" s="209">
        <f>D34+D39+D44</f>
        <v>39</v>
      </c>
      <c r="E45" s="307" t="s">
        <v>138</v>
      </c>
      <c r="F45" s="298" t="s">
        <v>139</v>
      </c>
      <c r="G45" s="206"/>
      <c r="H45" s="206"/>
      <c r="I45" s="346"/>
      <c r="J45" s="346"/>
      <c r="K45" s="346"/>
      <c r="L45" s="346"/>
      <c r="M45" s="347"/>
      <c r="N45" s="346"/>
      <c r="O45" s="346"/>
    </row>
    <row r="46" spans="1:18" ht="15">
      <c r="A46" s="291" t="s">
        <v>140</v>
      </c>
      <c r="B46" s="297"/>
      <c r="C46" s="308"/>
      <c r="D46" s="209"/>
      <c r="E46" s="293" t="s">
        <v>141</v>
      </c>
      <c r="F46" s="298" t="s">
        <v>142</v>
      </c>
      <c r="G46" s="206"/>
      <c r="H46" s="206"/>
    </row>
    <row r="47" spans="1:18" ht="15">
      <c r="A47" s="291" t="s">
        <v>143</v>
      </c>
      <c r="B47" s="297" t="s">
        <v>144</v>
      </c>
      <c r="C47" s="205"/>
      <c r="D47" s="205"/>
      <c r="E47" s="307" t="s">
        <v>145</v>
      </c>
      <c r="F47" s="298" t="s">
        <v>146</v>
      </c>
      <c r="G47" s="206"/>
      <c r="H47" s="206"/>
      <c r="M47" s="211"/>
    </row>
    <row r="48" spans="1:18" ht="15">
      <c r="A48" s="291" t="s">
        <v>147</v>
      </c>
      <c r="B48" s="300" t="s">
        <v>148</v>
      </c>
      <c r="C48" s="205"/>
      <c r="D48" s="205"/>
      <c r="E48" s="293" t="s">
        <v>149</v>
      </c>
      <c r="F48" s="298" t="s">
        <v>150</v>
      </c>
      <c r="G48" s="206">
        <v>8532</v>
      </c>
      <c r="H48" s="206">
        <v>9193</v>
      </c>
    </row>
    <row r="49" spans="1:18" ht="15">
      <c r="A49" s="291" t="s">
        <v>151</v>
      </c>
      <c r="B49" s="297" t="s">
        <v>152</v>
      </c>
      <c r="C49" s="205"/>
      <c r="D49" s="205"/>
      <c r="E49" s="307" t="s">
        <v>51</v>
      </c>
      <c r="F49" s="301" t="s">
        <v>153</v>
      </c>
      <c r="G49" s="208">
        <f>SUM(G43:G48)</f>
        <v>10953</v>
      </c>
      <c r="H49" s="208">
        <f>SUM(H43:H48)</f>
        <v>9992</v>
      </c>
      <c r="I49" s="346"/>
      <c r="J49" s="346"/>
      <c r="K49" s="346"/>
      <c r="L49" s="346"/>
      <c r="M49" s="346"/>
      <c r="N49" s="346"/>
      <c r="O49" s="346"/>
      <c r="P49" s="346"/>
      <c r="Q49" s="346"/>
      <c r="R49" s="346"/>
    </row>
    <row r="50" spans="1:18" ht="15">
      <c r="A50" s="291" t="s">
        <v>78</v>
      </c>
      <c r="B50" s="297" t="s">
        <v>154</v>
      </c>
      <c r="C50" s="205"/>
      <c r="D50" s="205"/>
      <c r="E50" s="293"/>
      <c r="F50" s="298"/>
      <c r="G50" s="308"/>
      <c r="H50" s="208"/>
    </row>
    <row r="51" spans="1:18" ht="15">
      <c r="A51" s="291" t="s">
        <v>155</v>
      </c>
      <c r="B51" s="305" t="s">
        <v>156</v>
      </c>
      <c r="C51" s="209">
        <f>SUM(C47:C50)</f>
        <v>0</v>
      </c>
      <c r="D51" s="209">
        <f>SUM(D47:D50)</f>
        <v>0</v>
      </c>
      <c r="E51" s="307" t="s">
        <v>157</v>
      </c>
      <c r="F51" s="301" t="s">
        <v>158</v>
      </c>
      <c r="G51" s="206"/>
      <c r="H51" s="206"/>
      <c r="I51" s="346"/>
      <c r="J51" s="346"/>
      <c r="K51" s="346"/>
      <c r="L51" s="346"/>
      <c r="M51" s="346"/>
      <c r="N51" s="346"/>
      <c r="O51" s="346"/>
    </row>
    <row r="52" spans="1:18" ht="15">
      <c r="A52" s="291" t="s">
        <v>159</v>
      </c>
      <c r="B52" s="305"/>
      <c r="C52" s="308"/>
      <c r="D52" s="209"/>
      <c r="E52" s="293" t="s">
        <v>160</v>
      </c>
      <c r="F52" s="301" t="s">
        <v>161</v>
      </c>
      <c r="G52" s="206"/>
      <c r="H52" s="206"/>
    </row>
    <row r="53" spans="1:18" ht="15">
      <c r="A53" s="291" t="s">
        <v>162</v>
      </c>
      <c r="B53" s="305" t="s">
        <v>163</v>
      </c>
      <c r="C53" s="205"/>
      <c r="D53" s="205"/>
      <c r="E53" s="293" t="s">
        <v>164</v>
      </c>
      <c r="F53" s="301" t="s">
        <v>165</v>
      </c>
      <c r="G53" s="206"/>
      <c r="H53" s="206"/>
    </row>
    <row r="54" spans="1:18" ht="15">
      <c r="A54" s="291" t="s">
        <v>166</v>
      </c>
      <c r="B54" s="305" t="s">
        <v>167</v>
      </c>
      <c r="C54" s="205"/>
      <c r="D54" s="205"/>
      <c r="E54" s="293" t="s">
        <v>168</v>
      </c>
      <c r="F54" s="301" t="s">
        <v>169</v>
      </c>
      <c r="G54" s="206"/>
      <c r="H54" s="206"/>
    </row>
    <row r="55" spans="1:18" ht="25.5">
      <c r="A55" s="325" t="s">
        <v>170</v>
      </c>
      <c r="B55" s="326" t="s">
        <v>171</v>
      </c>
      <c r="C55" s="209">
        <f>C19+C20+C21+C27+C32+C45+C51+C53+C54</f>
        <v>159633</v>
      </c>
      <c r="D55" s="209">
        <f>D19+D20+D21+D27+D32+D45+D51+D53+D54</f>
        <v>28795</v>
      </c>
      <c r="E55" s="293" t="s">
        <v>172</v>
      </c>
      <c r="F55" s="317" t="s">
        <v>173</v>
      </c>
      <c r="G55" s="208">
        <f>G49+G51+G52+G53+G54</f>
        <v>10953</v>
      </c>
      <c r="H55" s="208">
        <f>H49+H51+H52+H53+H54</f>
        <v>9992</v>
      </c>
      <c r="I55" s="346"/>
      <c r="J55" s="346"/>
      <c r="K55" s="346"/>
      <c r="L55" s="346"/>
      <c r="M55" s="347"/>
      <c r="N55" s="346"/>
      <c r="O55" s="346"/>
      <c r="P55" s="346"/>
      <c r="Q55" s="346"/>
      <c r="R55" s="346"/>
    </row>
    <row r="56" spans="1:18" ht="15">
      <c r="A56" s="555" t="s">
        <v>174</v>
      </c>
      <c r="B56" s="300"/>
      <c r="C56" s="308"/>
      <c r="D56" s="209"/>
      <c r="E56" s="293"/>
      <c r="F56" s="327"/>
      <c r="G56" s="308"/>
      <c r="H56" s="208"/>
    </row>
    <row r="57" spans="1:18" ht="15">
      <c r="A57" s="291" t="s">
        <v>175</v>
      </c>
      <c r="B57" s="297"/>
      <c r="C57" s="308"/>
      <c r="D57" s="209"/>
      <c r="E57" s="558" t="s">
        <v>176</v>
      </c>
      <c r="F57" s="327"/>
      <c r="G57" s="308"/>
      <c r="H57" s="208"/>
      <c r="M57" s="211"/>
    </row>
    <row r="58" spans="1:18" ht="15">
      <c r="A58" s="291" t="s">
        <v>177</v>
      </c>
      <c r="B58" s="297" t="s">
        <v>178</v>
      </c>
      <c r="C58" s="205">
        <v>4834</v>
      </c>
      <c r="D58" s="205">
        <v>8040</v>
      </c>
      <c r="E58" s="293" t="s">
        <v>127</v>
      </c>
      <c r="F58" s="328"/>
      <c r="G58" s="308"/>
      <c r="H58" s="208"/>
    </row>
    <row r="59" spans="1:18" ht="15">
      <c r="A59" s="291" t="s">
        <v>179</v>
      </c>
      <c r="B59" s="297" t="s">
        <v>180</v>
      </c>
      <c r="C59" s="205">
        <v>2635</v>
      </c>
      <c r="D59" s="205">
        <v>2466</v>
      </c>
      <c r="E59" s="307" t="s">
        <v>181</v>
      </c>
      <c r="F59" s="298" t="s">
        <v>182</v>
      </c>
      <c r="G59" s="206">
        <v>7137</v>
      </c>
      <c r="H59" s="206">
        <v>7225</v>
      </c>
      <c r="M59" s="211"/>
    </row>
    <row r="60" spans="1:18" ht="15">
      <c r="A60" s="291" t="s">
        <v>183</v>
      </c>
      <c r="B60" s="297" t="s">
        <v>184</v>
      </c>
      <c r="C60" s="205">
        <v>2511</v>
      </c>
      <c r="D60" s="205">
        <v>11</v>
      </c>
      <c r="E60" s="293" t="s">
        <v>185</v>
      </c>
      <c r="F60" s="298" t="s">
        <v>186</v>
      </c>
      <c r="G60" s="206"/>
      <c r="H60" s="206"/>
    </row>
    <row r="61" spans="1:18" ht="15">
      <c r="A61" s="291" t="s">
        <v>187</v>
      </c>
      <c r="B61" s="300" t="s">
        <v>188</v>
      </c>
      <c r="C61" s="205">
        <v>5043</v>
      </c>
      <c r="D61" s="205">
        <v>6524</v>
      </c>
      <c r="E61" s="299" t="s">
        <v>189</v>
      </c>
      <c r="F61" s="328" t="s">
        <v>190</v>
      </c>
      <c r="G61" s="208">
        <f>SUM(G62:G68)</f>
        <v>14580</v>
      </c>
      <c r="H61" s="208">
        <f>SUM(H62:H68)</f>
        <v>19050</v>
      </c>
      <c r="I61" s="346"/>
      <c r="J61" s="346"/>
      <c r="K61" s="346"/>
      <c r="L61" s="346"/>
      <c r="M61" s="347"/>
      <c r="N61" s="346"/>
      <c r="O61" s="346"/>
      <c r="P61" s="346"/>
      <c r="Q61" s="346"/>
      <c r="R61" s="346"/>
    </row>
    <row r="62" spans="1:18" ht="15">
      <c r="A62" s="291" t="s">
        <v>191</v>
      </c>
      <c r="B62" s="300" t="s">
        <v>192</v>
      </c>
      <c r="C62" s="205"/>
      <c r="D62" s="205"/>
      <c r="E62" s="299" t="s">
        <v>193</v>
      </c>
      <c r="F62" s="298" t="s">
        <v>194</v>
      </c>
      <c r="G62" s="206">
        <v>3210</v>
      </c>
      <c r="H62" s="206">
        <v>2695</v>
      </c>
    </row>
    <row r="63" spans="1:18" ht="15">
      <c r="A63" s="291" t="s">
        <v>195</v>
      </c>
      <c r="B63" s="297" t="s">
        <v>196</v>
      </c>
      <c r="C63" s="205"/>
      <c r="D63" s="205"/>
      <c r="E63" s="293" t="s">
        <v>197</v>
      </c>
      <c r="F63" s="298" t="s">
        <v>198</v>
      </c>
      <c r="G63" s="206"/>
      <c r="H63" s="206"/>
      <c r="M63" s="211"/>
    </row>
    <row r="64" spans="1:18" ht="15">
      <c r="A64" s="291" t="s">
        <v>51</v>
      </c>
      <c r="B64" s="305" t="s">
        <v>199</v>
      </c>
      <c r="C64" s="209">
        <f>SUM(C58:C63)</f>
        <v>15023</v>
      </c>
      <c r="D64" s="209">
        <f>SUM(D58:D63)</f>
        <v>17041</v>
      </c>
      <c r="E64" s="293" t="s">
        <v>200</v>
      </c>
      <c r="F64" s="298" t="s">
        <v>201</v>
      </c>
      <c r="G64" s="206">
        <v>5102</v>
      </c>
      <c r="H64" s="206">
        <v>13259</v>
      </c>
      <c r="I64" s="346"/>
      <c r="J64" s="346"/>
      <c r="K64" s="346"/>
      <c r="L64" s="346"/>
      <c r="M64" s="346"/>
      <c r="N64" s="346"/>
      <c r="O64" s="346"/>
    </row>
    <row r="65" spans="1:18" ht="15">
      <c r="A65" s="291"/>
      <c r="B65" s="305"/>
      <c r="C65" s="308"/>
      <c r="D65" s="209"/>
      <c r="E65" s="293" t="s">
        <v>202</v>
      </c>
      <c r="F65" s="298" t="s">
        <v>203</v>
      </c>
      <c r="G65" s="206">
        <v>3001</v>
      </c>
      <c r="H65" s="206"/>
    </row>
    <row r="66" spans="1:18" ht="15">
      <c r="A66" s="291" t="s">
        <v>204</v>
      </c>
      <c r="B66" s="297"/>
      <c r="C66" s="308"/>
      <c r="D66" s="209"/>
      <c r="E66" s="293" t="s">
        <v>205</v>
      </c>
      <c r="F66" s="298" t="s">
        <v>206</v>
      </c>
      <c r="G66" s="206">
        <v>1652</v>
      </c>
      <c r="H66" s="206">
        <v>1471</v>
      </c>
    </row>
    <row r="67" spans="1:18" ht="15">
      <c r="A67" s="291" t="s">
        <v>207</v>
      </c>
      <c r="B67" s="297" t="s">
        <v>208</v>
      </c>
      <c r="C67" s="205">
        <v>3635</v>
      </c>
      <c r="D67" s="205">
        <v>3920</v>
      </c>
      <c r="E67" s="293" t="s">
        <v>209</v>
      </c>
      <c r="F67" s="298" t="s">
        <v>210</v>
      </c>
      <c r="G67" s="206">
        <v>1220</v>
      </c>
      <c r="H67" s="206">
        <v>1247</v>
      </c>
    </row>
    <row r="68" spans="1:18" ht="15">
      <c r="A68" s="291" t="s">
        <v>211</v>
      </c>
      <c r="B68" s="297" t="s">
        <v>212</v>
      </c>
      <c r="C68" s="205">
        <v>3011</v>
      </c>
      <c r="D68" s="205">
        <v>5507</v>
      </c>
      <c r="E68" s="293" t="s">
        <v>213</v>
      </c>
      <c r="F68" s="298" t="s">
        <v>214</v>
      </c>
      <c r="G68" s="206">
        <v>395</v>
      </c>
      <c r="H68" s="206">
        <v>378</v>
      </c>
    </row>
    <row r="69" spans="1:18" ht="15">
      <c r="A69" s="291" t="s">
        <v>215</v>
      </c>
      <c r="B69" s="297" t="s">
        <v>216</v>
      </c>
      <c r="C69" s="205">
        <v>1161</v>
      </c>
      <c r="D69" s="205"/>
      <c r="E69" s="307" t="s">
        <v>78</v>
      </c>
      <c r="F69" s="298" t="s">
        <v>217</v>
      </c>
      <c r="G69" s="206">
        <v>824</v>
      </c>
      <c r="H69" s="206">
        <v>370</v>
      </c>
    </row>
    <row r="70" spans="1:18" ht="15">
      <c r="A70" s="291" t="s">
        <v>218</v>
      </c>
      <c r="B70" s="297" t="s">
        <v>219</v>
      </c>
      <c r="C70" s="205"/>
      <c r="D70" s="205"/>
      <c r="E70" s="293" t="s">
        <v>220</v>
      </c>
      <c r="F70" s="298" t="s">
        <v>221</v>
      </c>
      <c r="G70" s="206"/>
      <c r="H70" s="206"/>
    </row>
    <row r="71" spans="1:18" ht="15">
      <c r="A71" s="291" t="s">
        <v>222</v>
      </c>
      <c r="B71" s="297" t="s">
        <v>223</v>
      </c>
      <c r="C71" s="205"/>
      <c r="D71" s="205"/>
      <c r="E71" s="309" t="s">
        <v>46</v>
      </c>
      <c r="F71" s="329" t="s">
        <v>224</v>
      </c>
      <c r="G71" s="215">
        <f>G59+G60+G61+G69+G70</f>
        <v>22541</v>
      </c>
      <c r="H71" s="215">
        <f>H59+H60+H61+H69+H70</f>
        <v>26645</v>
      </c>
      <c r="I71" s="346"/>
      <c r="J71" s="346"/>
      <c r="K71" s="346"/>
      <c r="L71" s="346"/>
      <c r="M71" s="346"/>
      <c r="N71" s="346"/>
      <c r="O71" s="346"/>
      <c r="P71" s="346"/>
      <c r="Q71" s="346"/>
      <c r="R71" s="346"/>
    </row>
    <row r="72" spans="1:18" ht="15">
      <c r="A72" s="291" t="s">
        <v>225</v>
      </c>
      <c r="B72" s="297" t="s">
        <v>226</v>
      </c>
      <c r="C72" s="205">
        <v>76</v>
      </c>
      <c r="D72" s="205">
        <v>429</v>
      </c>
      <c r="E72" s="299"/>
      <c r="F72" s="330"/>
      <c r="G72" s="331"/>
      <c r="H72" s="332"/>
    </row>
    <row r="73" spans="1:18" ht="15">
      <c r="A73" s="291" t="s">
        <v>227</v>
      </c>
      <c r="B73" s="297" t="s">
        <v>228</v>
      </c>
      <c r="C73" s="205"/>
      <c r="D73" s="205"/>
      <c r="E73" s="217"/>
      <c r="F73" s="333"/>
      <c r="G73" s="334"/>
      <c r="H73" s="335"/>
    </row>
    <row r="74" spans="1:18" ht="15">
      <c r="A74" s="291" t="s">
        <v>229</v>
      </c>
      <c r="B74" s="297" t="s">
        <v>230</v>
      </c>
      <c r="C74" s="205">
        <v>784</v>
      </c>
      <c r="D74" s="205">
        <v>1956</v>
      </c>
      <c r="E74" s="293" t="s">
        <v>231</v>
      </c>
      <c r="F74" s="336" t="s">
        <v>232</v>
      </c>
      <c r="G74" s="206"/>
      <c r="H74" s="206"/>
    </row>
    <row r="75" spans="1:18" ht="15">
      <c r="A75" s="291" t="s">
        <v>76</v>
      </c>
      <c r="B75" s="305" t="s">
        <v>233</v>
      </c>
      <c r="C75" s="209">
        <f>SUM(C67:C74)</f>
        <v>8667</v>
      </c>
      <c r="D75" s="209">
        <f>SUM(D67:D74)</f>
        <v>11812</v>
      </c>
      <c r="E75" s="307" t="s">
        <v>160</v>
      </c>
      <c r="F75" s="301" t="s">
        <v>234</v>
      </c>
      <c r="G75" s="206">
        <v>7</v>
      </c>
      <c r="H75" s="206">
        <v>1</v>
      </c>
      <c r="I75" s="346"/>
      <c r="J75" s="346"/>
      <c r="K75" s="346"/>
      <c r="L75" s="346"/>
      <c r="M75" s="346"/>
      <c r="N75" s="346"/>
      <c r="O75" s="346"/>
    </row>
    <row r="76" spans="1:18" ht="15">
      <c r="A76" s="291"/>
      <c r="B76" s="297"/>
      <c r="C76" s="308"/>
      <c r="D76" s="209"/>
      <c r="E76" s="293" t="s">
        <v>235</v>
      </c>
      <c r="F76" s="301" t="s">
        <v>236</v>
      </c>
      <c r="G76" s="206"/>
      <c r="H76" s="206"/>
    </row>
    <row r="77" spans="1:18" ht="15">
      <c r="A77" s="291" t="s">
        <v>237</v>
      </c>
      <c r="B77" s="297"/>
      <c r="C77" s="308"/>
      <c r="D77" s="209"/>
      <c r="E77" s="293"/>
      <c r="F77" s="337"/>
      <c r="G77" s="338"/>
      <c r="H77" s="339"/>
      <c r="M77" s="211"/>
    </row>
    <row r="78" spans="1:18" ht="15">
      <c r="A78" s="291" t="s">
        <v>238</v>
      </c>
      <c r="B78" s="297" t="s">
        <v>239</v>
      </c>
      <c r="C78" s="209">
        <f>SUM(C79:C81)</f>
        <v>0</v>
      </c>
      <c r="D78" s="209">
        <f>SUM(D79:D81)</f>
        <v>0</v>
      </c>
      <c r="E78" s="293"/>
      <c r="F78" s="338"/>
      <c r="G78" s="338"/>
      <c r="H78" s="339"/>
      <c r="I78" s="346"/>
      <c r="J78" s="346"/>
      <c r="K78" s="346"/>
      <c r="L78" s="346"/>
      <c r="M78" s="346"/>
      <c r="N78" s="346"/>
    </row>
    <row r="79" spans="1:18" ht="15">
      <c r="A79" s="291" t="s">
        <v>240</v>
      </c>
      <c r="B79" s="297" t="s">
        <v>241</v>
      </c>
      <c r="C79" s="205"/>
      <c r="D79" s="205"/>
      <c r="E79" s="307" t="s">
        <v>242</v>
      </c>
      <c r="F79" s="317" t="s">
        <v>243</v>
      </c>
      <c r="G79" s="216">
        <f>G71+G74+G75+G76</f>
        <v>22548</v>
      </c>
      <c r="H79" s="216">
        <f>H71+H74+H75+H76</f>
        <v>26646</v>
      </c>
      <c r="I79" s="346"/>
      <c r="J79" s="346"/>
      <c r="K79" s="346"/>
      <c r="L79" s="346"/>
      <c r="M79" s="346"/>
      <c r="N79" s="346"/>
      <c r="O79" s="346"/>
      <c r="P79" s="346"/>
      <c r="Q79" s="346"/>
      <c r="R79" s="346"/>
    </row>
    <row r="80" spans="1:18" ht="15">
      <c r="A80" s="291" t="s">
        <v>244</v>
      </c>
      <c r="B80" s="297" t="s">
        <v>245</v>
      </c>
      <c r="C80" s="205"/>
      <c r="D80" s="205"/>
      <c r="E80" s="293"/>
      <c r="F80" s="340"/>
      <c r="G80" s="341"/>
      <c r="H80" s="342"/>
    </row>
    <row r="81" spans="1:18" ht="15">
      <c r="A81" s="291" t="s">
        <v>246</v>
      </c>
      <c r="B81" s="297" t="s">
        <v>247</v>
      </c>
      <c r="C81" s="205"/>
      <c r="D81" s="205"/>
      <c r="E81" s="217"/>
      <c r="F81" s="341"/>
      <c r="G81" s="341"/>
      <c r="H81" s="342"/>
    </row>
    <row r="82" spans="1:18" ht="15">
      <c r="A82" s="291" t="s">
        <v>248</v>
      </c>
      <c r="B82" s="297" t="s">
        <v>249</v>
      </c>
      <c r="C82" s="205"/>
      <c r="D82" s="205"/>
      <c r="E82" s="319"/>
      <c r="F82" s="341"/>
      <c r="G82" s="341"/>
      <c r="H82" s="342"/>
    </row>
    <row r="83" spans="1:18" ht="15">
      <c r="A83" s="291" t="s">
        <v>132</v>
      </c>
      <c r="B83" s="297" t="s">
        <v>250</v>
      </c>
      <c r="C83" s="205"/>
      <c r="D83" s="205"/>
      <c r="E83" s="217"/>
      <c r="F83" s="341"/>
      <c r="G83" s="341"/>
      <c r="H83" s="342"/>
    </row>
    <row r="84" spans="1:18" ht="15">
      <c r="A84" s="291" t="s">
        <v>251</v>
      </c>
      <c r="B84" s="305" t="s">
        <v>252</v>
      </c>
      <c r="C84" s="209">
        <f>C83+C82+C78</f>
        <v>0</v>
      </c>
      <c r="D84" s="209">
        <f>D83+D82+D78</f>
        <v>0</v>
      </c>
      <c r="E84" s="319"/>
      <c r="F84" s="341"/>
      <c r="G84" s="341"/>
      <c r="H84" s="342"/>
      <c r="I84" s="346"/>
      <c r="J84" s="346"/>
      <c r="K84" s="346"/>
      <c r="L84" s="346"/>
      <c r="M84" s="346"/>
      <c r="N84" s="346"/>
    </row>
    <row r="85" spans="1:18" ht="15">
      <c r="A85" s="291"/>
      <c r="B85" s="305"/>
      <c r="C85" s="308"/>
      <c r="D85" s="209"/>
      <c r="E85" s="217"/>
      <c r="F85" s="341"/>
      <c r="G85" s="341"/>
      <c r="H85" s="342"/>
      <c r="M85" s="211"/>
    </row>
    <row r="86" spans="1:18" ht="15">
      <c r="A86" s="291" t="s">
        <v>253</v>
      </c>
      <c r="B86" s="297"/>
      <c r="C86" s="308"/>
      <c r="D86" s="209"/>
      <c r="E86" s="319"/>
      <c r="F86" s="341"/>
      <c r="G86" s="341"/>
      <c r="H86" s="342"/>
    </row>
    <row r="87" spans="1:18" ht="15">
      <c r="A87" s="291" t="s">
        <v>254</v>
      </c>
      <c r="B87" s="297" t="s">
        <v>255</v>
      </c>
      <c r="C87" s="205">
        <v>1</v>
      </c>
      <c r="D87" s="205">
        <v>1</v>
      </c>
      <c r="E87" s="217"/>
      <c r="F87" s="341"/>
      <c r="G87" s="341"/>
      <c r="H87" s="342"/>
      <c r="M87" s="211"/>
    </row>
    <row r="88" spans="1:18" ht="15">
      <c r="A88" s="291" t="s">
        <v>256</v>
      </c>
      <c r="B88" s="297" t="s">
        <v>257</v>
      </c>
      <c r="C88" s="205"/>
      <c r="D88" s="205">
        <v>18</v>
      </c>
      <c r="E88" s="319"/>
      <c r="F88" s="341"/>
      <c r="G88" s="341"/>
      <c r="H88" s="342"/>
    </row>
    <row r="89" spans="1:18" ht="15">
      <c r="A89" s="291" t="s">
        <v>258</v>
      </c>
      <c r="B89" s="297" t="s">
        <v>259</v>
      </c>
      <c r="C89" s="205">
        <v>136</v>
      </c>
      <c r="D89" s="205"/>
      <c r="E89" s="319"/>
      <c r="F89" s="341"/>
      <c r="G89" s="341"/>
      <c r="H89" s="342"/>
      <c r="M89" s="211"/>
    </row>
    <row r="90" spans="1:18" ht="15">
      <c r="A90" s="291" t="s">
        <v>260</v>
      </c>
      <c r="B90" s="297" t="s">
        <v>261</v>
      </c>
      <c r="C90" s="205"/>
      <c r="D90" s="205"/>
      <c r="E90" s="319"/>
      <c r="F90" s="341"/>
      <c r="G90" s="341"/>
      <c r="H90" s="342"/>
    </row>
    <row r="91" spans="1:18" ht="15">
      <c r="A91" s="291" t="s">
        <v>262</v>
      </c>
      <c r="B91" s="305" t="s">
        <v>263</v>
      </c>
      <c r="C91" s="209">
        <f>SUM(C87:C90)</f>
        <v>137</v>
      </c>
      <c r="D91" s="209">
        <f>SUM(D87:D90)</f>
        <v>19</v>
      </c>
      <c r="E91" s="319"/>
      <c r="F91" s="341"/>
      <c r="G91" s="341"/>
      <c r="H91" s="342"/>
      <c r="I91" s="346"/>
      <c r="J91" s="346"/>
      <c r="K91" s="346"/>
      <c r="L91" s="346"/>
      <c r="M91" s="347"/>
      <c r="N91" s="346"/>
    </row>
    <row r="92" spans="1:18" ht="15">
      <c r="A92" s="291" t="s">
        <v>264</v>
      </c>
      <c r="B92" s="305" t="s">
        <v>265</v>
      </c>
      <c r="C92" s="205">
        <v>1</v>
      </c>
      <c r="D92" s="205">
        <v>2</v>
      </c>
      <c r="E92" s="319"/>
      <c r="F92" s="341"/>
      <c r="G92" s="341"/>
      <c r="H92" s="342"/>
    </row>
    <row r="93" spans="1:18" ht="15">
      <c r="A93" s="291" t="s">
        <v>266</v>
      </c>
      <c r="B93" s="343" t="s">
        <v>267</v>
      </c>
      <c r="C93" s="209">
        <f>C64+C75+C84+C91+C92</f>
        <v>23828</v>
      </c>
      <c r="D93" s="209">
        <f>D64+D75+D84+D91+D92</f>
        <v>28874</v>
      </c>
      <c r="E93" s="217"/>
      <c r="F93" s="341"/>
      <c r="G93" s="341"/>
      <c r="H93" s="342"/>
      <c r="I93" s="346"/>
      <c r="J93" s="346"/>
      <c r="K93" s="346"/>
      <c r="L93" s="346"/>
      <c r="M93" s="347"/>
      <c r="N93" s="346"/>
    </row>
    <row r="94" spans="1:18" ht="15.75" thickBot="1">
      <c r="A94" s="556" t="s">
        <v>268</v>
      </c>
      <c r="B94" s="344" t="s">
        <v>269</v>
      </c>
      <c r="C94" s="218">
        <f>C93+C55</f>
        <v>183461</v>
      </c>
      <c r="D94" s="218">
        <f>D93+D55</f>
        <v>57669</v>
      </c>
      <c r="E94" s="557" t="s">
        <v>270</v>
      </c>
      <c r="F94" s="345" t="s">
        <v>271</v>
      </c>
      <c r="G94" s="219">
        <f>G36+G39+G55+G79</f>
        <v>183461</v>
      </c>
      <c r="H94" s="219">
        <f>H36+H39+H55+H79</f>
        <v>57669</v>
      </c>
      <c r="I94" s="346"/>
      <c r="J94" s="346"/>
      <c r="K94" s="346"/>
      <c r="L94" s="346"/>
      <c r="M94" s="346"/>
      <c r="N94" s="346"/>
      <c r="O94" s="346"/>
      <c r="P94" s="346"/>
      <c r="Q94" s="346"/>
      <c r="R94" s="346"/>
    </row>
    <row r="95" spans="1:18" ht="15">
      <c r="A95" s="220"/>
      <c r="B95" s="221"/>
      <c r="C95" s="220"/>
      <c r="D95" s="220"/>
      <c r="E95" s="222"/>
      <c r="F95" s="200"/>
      <c r="G95" s="201"/>
      <c r="H95" s="202"/>
      <c r="M95" s="211"/>
    </row>
    <row r="96" spans="1:18" ht="15">
      <c r="A96" s="537"/>
      <c r="B96" s="538"/>
      <c r="C96" s="602" t="s">
        <v>381</v>
      </c>
      <c r="D96" s="602"/>
      <c r="E96" s="602"/>
      <c r="F96" s="224"/>
      <c r="G96" s="225"/>
      <c r="H96" s="226"/>
      <c r="M96" s="211"/>
    </row>
    <row r="97" spans="1:13" ht="15">
      <c r="A97" s="537"/>
      <c r="B97" s="538"/>
      <c r="C97" s="204"/>
      <c r="D97" s="204"/>
      <c r="E97" s="539"/>
      <c r="F97" s="224"/>
      <c r="G97" s="225"/>
      <c r="H97" s="226"/>
      <c r="M97" s="211"/>
    </row>
    <row r="98" spans="1:13" ht="15" customHeight="1">
      <c r="A98" s="537" t="s">
        <v>869</v>
      </c>
      <c r="B98" s="538"/>
      <c r="C98" s="602" t="s">
        <v>781</v>
      </c>
      <c r="D98" s="603"/>
      <c r="E98" s="603"/>
      <c r="F98" s="224"/>
      <c r="G98" s="225"/>
      <c r="H98" s="226"/>
      <c r="M98" s="211"/>
    </row>
    <row r="99" spans="1:13" ht="15">
      <c r="C99" s="78"/>
      <c r="D99" s="1"/>
      <c r="E99" s="78"/>
      <c r="F99" s="224"/>
      <c r="G99" s="225"/>
      <c r="H99" s="226"/>
    </row>
    <row r="100" spans="1:13" ht="15">
      <c r="A100" s="227"/>
      <c r="B100" s="227"/>
      <c r="C100" s="602"/>
      <c r="D100" s="603"/>
      <c r="E100" s="603"/>
    </row>
    <row r="102" spans="1:13">
      <c r="E102" s="230"/>
    </row>
    <row r="104" spans="1:13">
      <c r="M104" s="211"/>
    </row>
    <row r="106" spans="1:13">
      <c r="M106" s="211"/>
    </row>
    <row r="108" spans="1:13">
      <c r="E108" s="230"/>
      <c r="M108" s="211"/>
    </row>
    <row r="110" spans="1:13">
      <c r="E110" s="230"/>
      <c r="M110" s="211"/>
    </row>
    <row r="118" spans="5:13">
      <c r="E118" s="230"/>
    </row>
    <row r="120" spans="5:13">
      <c r="E120" s="230"/>
      <c r="M120" s="211"/>
    </row>
    <row r="122" spans="5:13">
      <c r="E122" s="230"/>
      <c r="M122" s="211"/>
    </row>
    <row r="124" spans="5:13">
      <c r="E124" s="230"/>
    </row>
    <row r="126" spans="5:13">
      <c r="E126" s="230"/>
      <c r="M126" s="211"/>
    </row>
    <row r="128" spans="5:13">
      <c r="E128" s="230"/>
      <c r="M128" s="211"/>
    </row>
    <row r="130" spans="5:13">
      <c r="M130" s="211"/>
    </row>
    <row r="132" spans="5:13">
      <c r="M132" s="211"/>
    </row>
    <row r="134" spans="5:13">
      <c r="M134" s="211"/>
    </row>
    <row r="136" spans="5:13">
      <c r="E136" s="230"/>
      <c r="M136" s="211"/>
    </row>
    <row r="138" spans="5:13">
      <c r="E138" s="230"/>
      <c r="M138" s="211"/>
    </row>
    <row r="140" spans="5:13">
      <c r="E140" s="230"/>
      <c r="M140" s="211"/>
    </row>
    <row r="142" spans="5:13">
      <c r="E142" s="230"/>
      <c r="M142" s="211"/>
    </row>
    <row r="144" spans="5:13">
      <c r="E144" s="230"/>
    </row>
    <row r="146" spans="5:13">
      <c r="E146" s="230"/>
    </row>
    <row r="148" spans="5:13">
      <c r="E148" s="230"/>
    </row>
    <row r="150" spans="5:13">
      <c r="E150" s="230"/>
      <c r="M150" s="211"/>
    </row>
    <row r="152" spans="5:13">
      <c r="M152" s="211"/>
    </row>
    <row r="154" spans="5:13">
      <c r="M154" s="211"/>
    </row>
    <row r="160" spans="5:13">
      <c r="E160" s="230"/>
    </row>
    <row r="162" spans="5:5">
      <c r="E162" s="230"/>
    </row>
    <row r="164" spans="5:5">
      <c r="E164" s="230"/>
    </row>
    <row r="166" spans="5:5">
      <c r="E166" s="230"/>
    </row>
    <row r="168" spans="5:5">
      <c r="E168" s="230"/>
    </row>
    <row r="176" spans="5:5">
      <c r="E176" s="230"/>
    </row>
    <row r="178" spans="5:5">
      <c r="E178" s="230"/>
    </row>
    <row r="180" spans="5:5">
      <c r="E180" s="230"/>
    </row>
    <row r="182" spans="5:5">
      <c r="E182" s="230"/>
    </row>
    <row r="186" spans="5:5">
      <c r="E186" s="230"/>
    </row>
  </sheetData>
  <sheetProtection password="CF7A" sheet="1" objects="1" scenarios="1"/>
  <mergeCells count="3">
    <mergeCell ref="C100:E100"/>
    <mergeCell ref="C98:E98"/>
    <mergeCell ref="C96:E96"/>
  </mergeCells>
  <phoneticPr fontId="30" type="noConversion"/>
  <dataValidations count="4">
    <dataValidation type="decimal" allowBlank="1" showInputMessage="1" showErrorMessage="1" errorTitle="Невалиден формат" error="Стойността в клетката може да съдържа само положително число.&#10;&#10;За да коригирате натиснете Retry. За да се откажете натиснете Cancel." sqref="C11:D18 C20:D21 C23:D26 C30:D30 C35:D38 C40:D44 C47:D50 C53:D54 C58:D63 C67:D74 C79:D83 C87:D90 C92:D92 G11:H13 G74:H76 G22:H24 G28:H28 G31:H31 G19:H19 G43:H48 G51:H54 G59:H60 G62:H70">
      <formula1>0</formula1>
      <formula2>9999999999999990</formula2>
    </dataValidation>
    <dataValidation type="decimal" allowBlank="1" showInputMessage="1" showErrorMessage="1" errorTitle="Невалиден формат" error="Стойността в клетката може да съдържа само отрицателно число.&#10;&#10;За да коригирате натиснете Retry. За да се откажете натиснете Cancel." sqref="C31:D31 G14:H16 G29:H29 G32:H32">
      <formula1>-99999999999</formula1>
      <formula2>0</formula2>
    </dataValidation>
    <dataValidation type="decimal" allowBlank="1" showInputMessage="1" showErrorMessage="1" errorTitle="Невалиден формат" error="Стойността в клетката трябва да съдържа число.&#10;&#10;За да коригирате натиснете Retry. За да се откажете натиснете Cancel." sqref="G30:H30">
      <formula1>-999999999999999</formula1>
      <formula2>999999999</formula2>
    </dataValidation>
    <dataValidation type="decimal" allowBlank="1" showInputMessage="1" showErrorMessage="1" errorTitle="Невалиден формат" error="Стойността в клетката може да съдържа само положително число.&#10;&#10;За да коригирате натиснете Retry. За да се откажете натиснете Cancel." sqref="G20:H20 G39:H39">
      <formula1>-999999999999990</formula1>
      <formula2>9999999999999990</formula2>
    </dataValidation>
  </dataValidations>
  <pageMargins left="0.24" right="0" top="0.18" bottom="0.43" header="0.15748031496062992" footer="0.15748031496062992"/>
  <pageSetup paperSize="9" scale="53" fitToHeight="1000" orientation="portrait" horizontalDpi="300" verticalDpi="300" r:id="rId1"/>
  <headerFooter alignWithMargins="0">
    <oddHeader>&amp;R&amp;"Times New Roman Cyr,Regular"&amp;9СПРАВКА ПО ОБРАЗЕЦ  № 1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A1:R362"/>
  <sheetViews>
    <sheetView topLeftCell="A36" workbookViewId="0">
      <selection activeCell="B44" sqref="B44"/>
    </sheetView>
  </sheetViews>
  <sheetFormatPr defaultColWidth="9.28515625" defaultRowHeight="12"/>
  <cols>
    <col min="1" max="1" width="48.140625" style="32" customWidth="1"/>
    <col min="2" max="2" width="8.140625" style="32" customWidth="1"/>
    <col min="3" max="3" width="13" style="27" customWidth="1"/>
    <col min="4" max="4" width="12.7109375" style="27" customWidth="1"/>
    <col min="5" max="5" width="32.42578125" style="32" customWidth="1"/>
    <col min="6" max="6" width="9" style="32" customWidth="1"/>
    <col min="7" max="7" width="11.28515625" style="27" customWidth="1"/>
    <col min="8" max="8" width="16.28515625" style="27" customWidth="1"/>
    <col min="9" max="16384" width="9.28515625" style="27"/>
  </cols>
  <sheetData>
    <row r="1" spans="1:18">
      <c r="A1" s="348" t="s">
        <v>272</v>
      </c>
      <c r="B1" s="348"/>
      <c r="C1" s="28"/>
      <c r="D1" s="349"/>
      <c r="E1" s="350"/>
      <c r="F1" s="351"/>
      <c r="G1" s="352"/>
      <c r="H1" s="352"/>
    </row>
    <row r="2" spans="1:18" ht="15">
      <c r="A2" s="6" t="s">
        <v>1</v>
      </c>
      <c r="B2" s="532"/>
      <c r="C2" s="532"/>
      <c r="D2" s="532"/>
      <c r="E2" s="532" t="str">
        <f>'справка №1-БАЛАНС'!E3</f>
        <v xml:space="preserve"> "Бесттехника ТМ - Радомир " ПАД</v>
      </c>
      <c r="F2" s="605" t="s">
        <v>2</v>
      </c>
      <c r="G2" s="605"/>
      <c r="H2" s="353">
        <f>'справка №1-БАЛАНС'!H3</f>
        <v>113020833</v>
      </c>
    </row>
    <row r="3" spans="1:18" ht="15">
      <c r="A3" s="6" t="s">
        <v>273</v>
      </c>
      <c r="B3" s="532"/>
      <c r="C3" s="532"/>
      <c r="D3" s="532"/>
      <c r="E3" s="532" t="str">
        <f>'справка №1-БАЛАНС'!E4</f>
        <v>неконсолидиран</v>
      </c>
      <c r="F3" s="568" t="s">
        <v>4</v>
      </c>
      <c r="G3" s="354"/>
      <c r="H3" s="353" t="str">
        <f>'справка №1-БАЛАНС'!H4</f>
        <v xml:space="preserve"> </v>
      </c>
    </row>
    <row r="4" spans="1:18" ht="17.25" customHeight="1">
      <c r="A4" s="6" t="s">
        <v>5</v>
      </c>
      <c r="B4" s="570"/>
      <c r="C4" s="570"/>
      <c r="D4" s="570"/>
      <c r="E4" s="601" t="str">
        <f>'справка №1-БАЛАНС'!E5</f>
        <v xml:space="preserve"> към 30.09.2009 г.</v>
      </c>
      <c r="F4" s="351"/>
      <c r="G4" s="352"/>
      <c r="H4" s="355" t="s">
        <v>274</v>
      </c>
    </row>
    <row r="5" spans="1:18" ht="24">
      <c r="A5" s="356" t="s">
        <v>275</v>
      </c>
      <c r="B5" s="357" t="s">
        <v>8</v>
      </c>
      <c r="C5" s="356" t="s">
        <v>9</v>
      </c>
      <c r="D5" s="358" t="s">
        <v>13</v>
      </c>
      <c r="E5" s="359" t="s">
        <v>276</v>
      </c>
      <c r="F5" s="357" t="s">
        <v>8</v>
      </c>
      <c r="G5" s="356" t="s">
        <v>9</v>
      </c>
      <c r="H5" s="356" t="s">
        <v>13</v>
      </c>
    </row>
    <row r="6" spans="1:18">
      <c r="A6" s="359" t="s">
        <v>14</v>
      </c>
      <c r="B6" s="359" t="s">
        <v>15</v>
      </c>
      <c r="C6" s="359">
        <v>1</v>
      </c>
      <c r="D6" s="359">
        <v>2</v>
      </c>
      <c r="E6" s="359" t="s">
        <v>14</v>
      </c>
      <c r="F6" s="356" t="s">
        <v>15</v>
      </c>
      <c r="G6" s="356">
        <v>1</v>
      </c>
      <c r="H6" s="356">
        <v>2</v>
      </c>
    </row>
    <row r="7" spans="1:18">
      <c r="A7" s="174" t="s">
        <v>277</v>
      </c>
      <c r="B7" s="174"/>
      <c r="C7" s="85"/>
      <c r="D7" s="85"/>
      <c r="E7" s="174" t="s">
        <v>278</v>
      </c>
      <c r="F7" s="360"/>
      <c r="G7" s="88"/>
      <c r="H7" s="88"/>
    </row>
    <row r="8" spans="1:18">
      <c r="A8" s="361" t="s">
        <v>279</v>
      </c>
      <c r="B8" s="361"/>
      <c r="C8" s="362"/>
      <c r="D8" s="83"/>
      <c r="E8" s="361" t="s">
        <v>280</v>
      </c>
      <c r="F8" s="360"/>
      <c r="G8" s="88"/>
      <c r="H8" s="88"/>
    </row>
    <row r="9" spans="1:18">
      <c r="A9" s="363" t="s">
        <v>281</v>
      </c>
      <c r="B9" s="364" t="s">
        <v>282</v>
      </c>
      <c r="C9" s="79">
        <v>3280</v>
      </c>
      <c r="D9" s="79">
        <v>11633</v>
      </c>
      <c r="E9" s="363" t="s">
        <v>283</v>
      </c>
      <c r="F9" s="365" t="s">
        <v>284</v>
      </c>
      <c r="G9" s="87">
        <v>9191</v>
      </c>
      <c r="H9" s="87">
        <v>21335</v>
      </c>
    </row>
    <row r="10" spans="1:18">
      <c r="A10" s="363" t="s">
        <v>285</v>
      </c>
      <c r="B10" s="364" t="s">
        <v>286</v>
      </c>
      <c r="C10" s="79">
        <v>1416</v>
      </c>
      <c r="D10" s="79">
        <v>2464</v>
      </c>
      <c r="E10" s="363" t="s">
        <v>287</v>
      </c>
      <c r="F10" s="365" t="s">
        <v>288</v>
      </c>
      <c r="G10" s="87"/>
      <c r="H10" s="87"/>
    </row>
    <row r="11" spans="1:18">
      <c r="A11" s="363" t="s">
        <v>289</v>
      </c>
      <c r="B11" s="364" t="s">
        <v>290</v>
      </c>
      <c r="C11" s="79">
        <v>1977</v>
      </c>
      <c r="D11" s="79">
        <v>1439</v>
      </c>
      <c r="E11" s="366" t="s">
        <v>291</v>
      </c>
      <c r="F11" s="365" t="s">
        <v>292</v>
      </c>
      <c r="G11" s="87"/>
      <c r="H11" s="87"/>
    </row>
    <row r="12" spans="1:18">
      <c r="A12" s="363" t="s">
        <v>293</v>
      </c>
      <c r="B12" s="364" t="s">
        <v>294</v>
      </c>
      <c r="C12" s="79">
        <v>3998</v>
      </c>
      <c r="D12" s="79">
        <v>6092</v>
      </c>
      <c r="E12" s="366" t="s">
        <v>78</v>
      </c>
      <c r="F12" s="365" t="s">
        <v>295</v>
      </c>
      <c r="G12" s="87">
        <v>2712</v>
      </c>
      <c r="H12" s="87">
        <v>1357</v>
      </c>
    </row>
    <row r="13" spans="1:18">
      <c r="A13" s="363" t="s">
        <v>296</v>
      </c>
      <c r="B13" s="364" t="s">
        <v>297</v>
      </c>
      <c r="C13" s="79">
        <v>665</v>
      </c>
      <c r="D13" s="79">
        <v>1030</v>
      </c>
      <c r="E13" s="367" t="s">
        <v>51</v>
      </c>
      <c r="F13" s="368" t="s">
        <v>298</v>
      </c>
      <c r="G13" s="88">
        <f>SUM(G9:G12)</f>
        <v>11903</v>
      </c>
      <c r="H13" s="88">
        <f>SUM(H9:H12)</f>
        <v>22692</v>
      </c>
      <c r="I13" s="176"/>
      <c r="J13" s="176"/>
      <c r="K13" s="176"/>
      <c r="L13" s="176"/>
      <c r="M13" s="176"/>
      <c r="N13" s="176"/>
      <c r="O13" s="176"/>
      <c r="P13" s="176"/>
      <c r="Q13" s="176"/>
      <c r="R13" s="176"/>
    </row>
    <row r="14" spans="1:18">
      <c r="A14" s="363" t="s">
        <v>299</v>
      </c>
      <c r="B14" s="364" t="s">
        <v>300</v>
      </c>
      <c r="C14" s="79">
        <v>1</v>
      </c>
      <c r="D14" s="79">
        <v>182</v>
      </c>
      <c r="E14" s="366"/>
      <c r="F14" s="369"/>
      <c r="G14" s="390"/>
      <c r="H14" s="390"/>
    </row>
    <row r="15" spans="1:18" ht="24">
      <c r="A15" s="363" t="s">
        <v>301</v>
      </c>
      <c r="B15" s="364" t="s">
        <v>302</v>
      </c>
      <c r="C15" s="80">
        <v>1364</v>
      </c>
      <c r="D15" s="80">
        <v>-2808</v>
      </c>
      <c r="E15" s="361" t="s">
        <v>303</v>
      </c>
      <c r="F15" s="370" t="s">
        <v>304</v>
      </c>
      <c r="G15" s="87">
        <v>7</v>
      </c>
      <c r="H15" s="87"/>
    </row>
    <row r="16" spans="1:18">
      <c r="A16" s="363" t="s">
        <v>305</v>
      </c>
      <c r="B16" s="364" t="s">
        <v>306</v>
      </c>
      <c r="C16" s="80">
        <v>-2005</v>
      </c>
      <c r="D16" s="80">
        <v>553</v>
      </c>
      <c r="E16" s="363" t="s">
        <v>307</v>
      </c>
      <c r="F16" s="369" t="s">
        <v>308</v>
      </c>
      <c r="G16" s="89"/>
      <c r="H16" s="89"/>
    </row>
    <row r="17" spans="1:18">
      <c r="A17" s="371" t="s">
        <v>309</v>
      </c>
      <c r="B17" s="364" t="s">
        <v>310</v>
      </c>
      <c r="C17" s="81"/>
      <c r="D17" s="81"/>
      <c r="E17" s="361"/>
      <c r="F17" s="360"/>
      <c r="G17" s="390"/>
      <c r="H17" s="390"/>
    </row>
    <row r="18" spans="1:18">
      <c r="A18" s="371" t="s">
        <v>311</v>
      </c>
      <c r="B18" s="364" t="s">
        <v>312</v>
      </c>
      <c r="C18" s="81"/>
      <c r="D18" s="81"/>
      <c r="E18" s="361" t="s">
        <v>313</v>
      </c>
      <c r="F18" s="360"/>
      <c r="G18" s="390"/>
      <c r="H18" s="390"/>
    </row>
    <row r="19" spans="1:18">
      <c r="A19" s="367" t="s">
        <v>51</v>
      </c>
      <c r="B19" s="372" t="s">
        <v>314</v>
      </c>
      <c r="C19" s="82">
        <f>SUM(C9:C15)+C16</f>
        <v>10696</v>
      </c>
      <c r="D19" s="82">
        <f>SUM(D9:D15)+D16</f>
        <v>20585</v>
      </c>
      <c r="E19" s="373" t="s">
        <v>315</v>
      </c>
      <c r="F19" s="369" t="s">
        <v>316</v>
      </c>
      <c r="G19" s="87"/>
      <c r="H19" s="87"/>
      <c r="I19" s="176"/>
      <c r="J19" s="176"/>
      <c r="K19" s="176"/>
      <c r="L19" s="176"/>
      <c r="M19" s="176"/>
      <c r="N19" s="176"/>
      <c r="O19" s="176"/>
    </row>
    <row r="20" spans="1:18">
      <c r="A20" s="361"/>
      <c r="B20" s="364"/>
      <c r="C20" s="389"/>
      <c r="D20" s="389"/>
      <c r="E20" s="374" t="s">
        <v>317</v>
      </c>
      <c r="F20" s="369" t="s">
        <v>318</v>
      </c>
      <c r="G20" s="87"/>
      <c r="H20" s="87"/>
    </row>
    <row r="21" spans="1:18" ht="24">
      <c r="A21" s="361" t="s">
        <v>319</v>
      </c>
      <c r="B21" s="375"/>
      <c r="C21" s="389"/>
      <c r="D21" s="389"/>
      <c r="E21" s="363" t="s">
        <v>320</v>
      </c>
      <c r="F21" s="369" t="s">
        <v>321</v>
      </c>
      <c r="G21" s="87">
        <v>35</v>
      </c>
      <c r="H21" s="87">
        <v>22</v>
      </c>
    </row>
    <row r="22" spans="1:18" ht="24">
      <c r="A22" s="360" t="s">
        <v>322</v>
      </c>
      <c r="B22" s="375" t="s">
        <v>323</v>
      </c>
      <c r="C22" s="79">
        <v>782</v>
      </c>
      <c r="D22" s="79">
        <v>1250</v>
      </c>
      <c r="E22" s="373" t="s">
        <v>324</v>
      </c>
      <c r="F22" s="369" t="s">
        <v>325</v>
      </c>
      <c r="G22" s="87"/>
      <c r="H22" s="87"/>
    </row>
    <row r="23" spans="1:18" ht="24">
      <c r="A23" s="363" t="s">
        <v>326</v>
      </c>
      <c r="B23" s="375" t="s">
        <v>327</v>
      </c>
      <c r="C23" s="79"/>
      <c r="D23" s="79"/>
      <c r="E23" s="363" t="s">
        <v>328</v>
      </c>
      <c r="F23" s="369" t="s">
        <v>329</v>
      </c>
      <c r="G23" s="87"/>
      <c r="H23" s="87"/>
    </row>
    <row r="24" spans="1:18">
      <c r="A24" s="363" t="s">
        <v>330</v>
      </c>
      <c r="B24" s="375" t="s">
        <v>331</v>
      </c>
      <c r="C24" s="79">
        <v>3</v>
      </c>
      <c r="D24" s="79">
        <v>1</v>
      </c>
      <c r="E24" s="367" t="s">
        <v>103</v>
      </c>
      <c r="F24" s="370" t="s">
        <v>332</v>
      </c>
      <c r="G24" s="88">
        <f>SUM(G19:G23)</f>
        <v>35</v>
      </c>
      <c r="H24" s="88">
        <f>SUM(H19:H23)</f>
        <v>22</v>
      </c>
      <c r="I24" s="176"/>
      <c r="J24" s="176"/>
      <c r="K24" s="176"/>
      <c r="L24" s="176"/>
      <c r="M24" s="176"/>
      <c r="N24" s="176"/>
      <c r="O24" s="176"/>
      <c r="P24" s="176"/>
      <c r="Q24" s="176"/>
      <c r="R24" s="176"/>
    </row>
    <row r="25" spans="1:18">
      <c r="A25" s="363" t="s">
        <v>78</v>
      </c>
      <c r="B25" s="375" t="s">
        <v>333</v>
      </c>
      <c r="C25" s="79">
        <v>28</v>
      </c>
      <c r="D25" s="79">
        <v>93</v>
      </c>
      <c r="E25" s="374"/>
      <c r="F25" s="360"/>
      <c r="G25" s="390"/>
      <c r="H25" s="390"/>
    </row>
    <row r="26" spans="1:18">
      <c r="A26" s="367" t="s">
        <v>76</v>
      </c>
      <c r="B26" s="376" t="s">
        <v>334</v>
      </c>
      <c r="C26" s="82">
        <f>SUM(C22:C25)</f>
        <v>813</v>
      </c>
      <c r="D26" s="82">
        <f>SUM(D22:D25)</f>
        <v>1344</v>
      </c>
      <c r="E26" s="363"/>
      <c r="F26" s="360"/>
      <c r="G26" s="390"/>
      <c r="H26" s="390"/>
      <c r="I26" s="176"/>
      <c r="J26" s="176"/>
      <c r="K26" s="176"/>
      <c r="L26" s="176"/>
      <c r="M26" s="176"/>
      <c r="N26" s="176"/>
    </row>
    <row r="27" spans="1:18">
      <c r="A27" s="367"/>
      <c r="B27" s="376"/>
      <c r="C27" s="389"/>
      <c r="D27" s="389"/>
      <c r="E27" s="363"/>
      <c r="F27" s="360"/>
      <c r="G27" s="390"/>
      <c r="H27" s="390"/>
    </row>
    <row r="28" spans="1:18" ht="24">
      <c r="A28" s="174" t="s">
        <v>335</v>
      </c>
      <c r="B28" s="357" t="s">
        <v>336</v>
      </c>
      <c r="C28" s="83">
        <f>C26+C19</f>
        <v>11509</v>
      </c>
      <c r="D28" s="83">
        <f>D26+D19</f>
        <v>21929</v>
      </c>
      <c r="E28" s="174" t="s">
        <v>337</v>
      </c>
      <c r="F28" s="370" t="s">
        <v>338</v>
      </c>
      <c r="G28" s="88">
        <f>G13+G15+G24</f>
        <v>11945</v>
      </c>
      <c r="H28" s="88">
        <f>H13+H15+H24</f>
        <v>22714</v>
      </c>
      <c r="I28" s="176"/>
      <c r="J28" s="176"/>
      <c r="K28" s="176"/>
      <c r="L28" s="176"/>
      <c r="M28" s="176"/>
      <c r="N28" s="176"/>
      <c r="O28" s="176"/>
      <c r="P28" s="176"/>
      <c r="Q28" s="176"/>
      <c r="R28" s="176"/>
    </row>
    <row r="29" spans="1:18">
      <c r="A29" s="174"/>
      <c r="B29" s="357"/>
      <c r="C29" s="389"/>
      <c r="D29" s="389"/>
      <c r="E29" s="174"/>
      <c r="F29" s="369"/>
      <c r="G29" s="390"/>
      <c r="H29" s="390"/>
    </row>
    <row r="30" spans="1:18">
      <c r="A30" s="174" t="s">
        <v>339</v>
      </c>
      <c r="B30" s="357" t="s">
        <v>340</v>
      </c>
      <c r="C30" s="83">
        <f>IF((G28-C28)&gt;0,G28-C28,0)</f>
        <v>436</v>
      </c>
      <c r="D30" s="83">
        <f>IF((H28-D28)&gt;0,H28-D28,0)</f>
        <v>785</v>
      </c>
      <c r="E30" s="174" t="s">
        <v>341</v>
      </c>
      <c r="F30" s="370" t="s">
        <v>342</v>
      </c>
      <c r="G30" s="90">
        <f>IF((C28-G28)&gt;0,C28-G28,0)</f>
        <v>0</v>
      </c>
      <c r="H30" s="90">
        <f>IF((D28-H28)&gt;0,D28-H28,0)</f>
        <v>0</v>
      </c>
      <c r="I30" s="176"/>
      <c r="J30" s="176"/>
      <c r="K30" s="176"/>
      <c r="L30" s="176"/>
      <c r="M30" s="176"/>
      <c r="N30" s="176"/>
      <c r="O30" s="176"/>
      <c r="P30" s="176"/>
      <c r="Q30" s="176"/>
      <c r="R30" s="176"/>
    </row>
    <row r="31" spans="1:18" ht="24">
      <c r="A31" s="377" t="s">
        <v>851</v>
      </c>
      <c r="B31" s="376" t="s">
        <v>343</v>
      </c>
      <c r="C31" s="79"/>
      <c r="D31" s="79"/>
      <c r="E31" s="361" t="s">
        <v>854</v>
      </c>
      <c r="F31" s="369" t="s">
        <v>344</v>
      </c>
      <c r="G31" s="87"/>
      <c r="H31" s="87"/>
    </row>
    <row r="32" spans="1:18">
      <c r="A32" s="361" t="s">
        <v>345</v>
      </c>
      <c r="B32" s="378" t="s">
        <v>346</v>
      </c>
      <c r="C32" s="79"/>
      <c r="D32" s="79"/>
      <c r="E32" s="361" t="s">
        <v>347</v>
      </c>
      <c r="F32" s="369" t="s">
        <v>348</v>
      </c>
      <c r="G32" s="87"/>
      <c r="H32" s="87"/>
    </row>
    <row r="33" spans="1:18">
      <c r="A33" s="379" t="s">
        <v>349</v>
      </c>
      <c r="B33" s="376" t="s">
        <v>350</v>
      </c>
      <c r="C33" s="82">
        <f>C28+C31+C32</f>
        <v>11509</v>
      </c>
      <c r="D33" s="82">
        <f>D28+D31+D32</f>
        <v>21929</v>
      </c>
      <c r="E33" s="174" t="s">
        <v>351</v>
      </c>
      <c r="F33" s="370" t="s">
        <v>352</v>
      </c>
      <c r="G33" s="90">
        <f>G32+G31+G28</f>
        <v>11945</v>
      </c>
      <c r="H33" s="90">
        <f>H32+H31+H28</f>
        <v>22714</v>
      </c>
      <c r="I33" s="176"/>
      <c r="J33" s="176"/>
      <c r="K33" s="176"/>
      <c r="L33" s="176"/>
      <c r="M33" s="176"/>
      <c r="N33" s="176"/>
      <c r="O33" s="176"/>
      <c r="P33" s="176"/>
      <c r="Q33" s="176"/>
      <c r="R33" s="176"/>
    </row>
    <row r="34" spans="1:18">
      <c r="A34" s="379" t="s">
        <v>353</v>
      </c>
      <c r="B34" s="357" t="s">
        <v>354</v>
      </c>
      <c r="C34" s="83">
        <f>IF((G33-C33)&gt;0,G33-C33,0)</f>
        <v>436</v>
      </c>
      <c r="D34" s="83">
        <f>IF((H33-D33)&gt;0,H33-D33,0)</f>
        <v>785</v>
      </c>
      <c r="E34" s="379" t="s">
        <v>355</v>
      </c>
      <c r="F34" s="370" t="s">
        <v>356</v>
      </c>
      <c r="G34" s="88">
        <f>IF((C33-G33)&gt;0,C33-G33,0)</f>
        <v>0</v>
      </c>
      <c r="H34" s="88">
        <f>IF((D33-H33)&gt;0,D33-H33,0)</f>
        <v>0</v>
      </c>
      <c r="I34" s="176"/>
      <c r="J34" s="176"/>
      <c r="K34" s="176"/>
      <c r="L34" s="176"/>
      <c r="M34" s="176"/>
      <c r="N34" s="176"/>
      <c r="O34" s="176"/>
      <c r="P34" s="176"/>
      <c r="Q34" s="176"/>
      <c r="R34" s="176"/>
    </row>
    <row r="35" spans="1:18">
      <c r="A35" s="361" t="s">
        <v>357</v>
      </c>
      <c r="B35" s="376" t="s">
        <v>358</v>
      </c>
      <c r="C35" s="82">
        <f>C36+C37+C38</f>
        <v>0</v>
      </c>
      <c r="D35" s="82">
        <f>D36+D37+D38</f>
        <v>-7</v>
      </c>
      <c r="E35" s="380"/>
      <c r="F35" s="360"/>
      <c r="G35" s="390"/>
      <c r="H35" s="390"/>
      <c r="I35" s="176"/>
      <c r="J35" s="176"/>
      <c r="K35" s="176"/>
      <c r="L35" s="176"/>
      <c r="M35" s="176"/>
      <c r="N35" s="176"/>
    </row>
    <row r="36" spans="1:18">
      <c r="A36" s="381" t="s">
        <v>359</v>
      </c>
      <c r="B36" s="375" t="s">
        <v>360</v>
      </c>
      <c r="C36" s="79"/>
      <c r="D36" s="79"/>
      <c r="E36" s="380"/>
      <c r="F36" s="360"/>
      <c r="G36" s="390"/>
      <c r="H36" s="390"/>
    </row>
    <row r="37" spans="1:18" ht="24">
      <c r="A37" s="381" t="s">
        <v>361</v>
      </c>
      <c r="B37" s="382" t="s">
        <v>362</v>
      </c>
      <c r="C37" s="536"/>
      <c r="D37" s="536">
        <v>-7</v>
      </c>
      <c r="E37" s="380"/>
      <c r="F37" s="383"/>
      <c r="G37" s="390"/>
      <c r="H37" s="390"/>
    </row>
    <row r="38" spans="1:18">
      <c r="A38" s="384" t="s">
        <v>363</v>
      </c>
      <c r="B38" s="382" t="s">
        <v>364</v>
      </c>
      <c r="C38" s="173"/>
      <c r="D38" s="173">
        <v>0</v>
      </c>
      <c r="E38" s="380"/>
      <c r="F38" s="383"/>
      <c r="G38" s="390"/>
      <c r="H38" s="390"/>
    </row>
    <row r="39" spans="1:18" ht="24">
      <c r="A39" s="385" t="s">
        <v>365</v>
      </c>
      <c r="B39" s="178" t="s">
        <v>366</v>
      </c>
      <c r="C39" s="569">
        <f>+IF((G33-C33-C35)&gt;0,G33-C33-C35,0)</f>
        <v>436</v>
      </c>
      <c r="D39" s="569">
        <f>+IF((H33-D33-D35)&gt;0,H33-D33-D35,0)</f>
        <v>792</v>
      </c>
      <c r="E39" s="386" t="s">
        <v>367</v>
      </c>
      <c r="F39" s="175" t="s">
        <v>368</v>
      </c>
      <c r="G39" s="91">
        <f>IF(G34&gt;0,IF(C35+G34&lt;0,0,C35+G34),IF(C34-C35&lt;0,C35-C34,0))</f>
        <v>0</v>
      </c>
      <c r="H39" s="91">
        <f>IF(H34&gt;0,IF(D35+H34&lt;0,0,D35+H34),IF(D34-D35&lt;0,D35-D34,0))</f>
        <v>0</v>
      </c>
      <c r="I39" s="176"/>
      <c r="J39" s="176"/>
      <c r="K39" s="176"/>
      <c r="L39" s="176"/>
      <c r="M39" s="176"/>
      <c r="N39" s="176"/>
      <c r="O39" s="176"/>
      <c r="P39" s="176"/>
      <c r="Q39" s="176"/>
      <c r="R39" s="176"/>
    </row>
    <row r="40" spans="1:18">
      <c r="A40" s="174" t="s">
        <v>369</v>
      </c>
      <c r="B40" s="359" t="s">
        <v>370</v>
      </c>
      <c r="C40" s="84"/>
      <c r="D40" s="84"/>
      <c r="E40" s="174" t="s">
        <v>369</v>
      </c>
      <c r="F40" s="175" t="s">
        <v>371</v>
      </c>
      <c r="G40" s="87"/>
      <c r="H40" s="87"/>
    </row>
    <row r="41" spans="1:18">
      <c r="A41" s="174" t="s">
        <v>372</v>
      </c>
      <c r="B41" s="356" t="s">
        <v>373</v>
      </c>
      <c r="C41" s="85">
        <f>IF(G39=0,IF(C39-C40&gt;0,C39-C40+G40,0),IF(G39-G40&lt;0,G40-G39+C39,0))</f>
        <v>436</v>
      </c>
      <c r="D41" s="85">
        <f>IF(H39=0,IF(D39-D40&gt;0,D39-D40+H40,0),IF(H39-H40&lt;0,H40-H39+D39,0))</f>
        <v>792</v>
      </c>
      <c r="E41" s="174" t="s">
        <v>374</v>
      </c>
      <c r="F41" s="175" t="s">
        <v>375</v>
      </c>
      <c r="G41" s="85">
        <f>IF(C39=0,IF(G39-G40&gt;0,G39-G40+C40,0),IF(C39-C40&lt;0,C40-C39+G40,0))</f>
        <v>0</v>
      </c>
      <c r="H41" s="85">
        <f>IF(D39=0,IF(H39-H40&gt;0,H39-H40+D40,0),IF(D39-D40&lt;0,D40-D39+H40,0))</f>
        <v>0</v>
      </c>
      <c r="I41" s="176"/>
      <c r="J41" s="176"/>
      <c r="K41" s="176"/>
      <c r="L41" s="176"/>
      <c r="M41" s="176"/>
      <c r="N41" s="176"/>
      <c r="O41" s="176"/>
      <c r="P41" s="176"/>
      <c r="Q41" s="176"/>
      <c r="R41" s="176"/>
    </row>
    <row r="42" spans="1:18">
      <c r="A42" s="177" t="s">
        <v>376</v>
      </c>
      <c r="B42" s="356" t="s">
        <v>377</v>
      </c>
      <c r="C42" s="86">
        <f>C33+C35+C39</f>
        <v>11945</v>
      </c>
      <c r="D42" s="86">
        <f>D33+D35+D39</f>
        <v>22714</v>
      </c>
      <c r="E42" s="177" t="s">
        <v>378</v>
      </c>
      <c r="F42" s="178" t="s">
        <v>379</v>
      </c>
      <c r="G42" s="90">
        <f>G39+G33</f>
        <v>11945</v>
      </c>
      <c r="H42" s="90">
        <f>H39+H33</f>
        <v>22714</v>
      </c>
      <c r="I42" s="176"/>
      <c r="J42" s="176"/>
      <c r="K42" s="176"/>
      <c r="L42" s="176"/>
      <c r="M42" s="176"/>
      <c r="N42" s="176"/>
      <c r="O42" s="176"/>
      <c r="P42" s="176"/>
      <c r="Q42" s="176"/>
      <c r="R42" s="176"/>
    </row>
    <row r="43" spans="1:18">
      <c r="A43" s="387"/>
      <c r="B43" s="600"/>
      <c r="C43" s="527"/>
      <c r="D43" s="527"/>
      <c r="E43" s="528"/>
      <c r="F43" s="529"/>
      <c r="G43" s="530"/>
      <c r="H43" s="530"/>
    </row>
    <row r="44" spans="1:18">
      <c r="A44" s="388" t="s">
        <v>380</v>
      </c>
      <c r="B44" s="599">
        <v>40114</v>
      </c>
      <c r="C44" s="531"/>
      <c r="D44" s="531" t="s">
        <v>381</v>
      </c>
      <c r="E44" s="531"/>
      <c r="F44" s="531"/>
      <c r="G44" s="531"/>
      <c r="H44" s="531"/>
      <c r="I44" s="176"/>
      <c r="J44" s="176"/>
      <c r="K44" s="176"/>
      <c r="L44" s="176"/>
      <c r="M44" s="176"/>
      <c r="N44" s="176"/>
      <c r="O44" s="176"/>
    </row>
    <row r="45" spans="1:18">
      <c r="A45" s="31"/>
      <c r="B45" s="534"/>
      <c r="C45" s="532"/>
      <c r="D45" s="532" t="s">
        <v>781</v>
      </c>
      <c r="E45" s="532"/>
      <c r="F45" s="532"/>
      <c r="G45" s="532"/>
      <c r="H45" s="532"/>
    </row>
    <row r="46" spans="1:18" ht="12.75" customHeight="1">
      <c r="A46" s="31"/>
      <c r="B46" s="534"/>
      <c r="C46" s="532"/>
      <c r="D46" s="604"/>
      <c r="E46" s="604"/>
      <c r="F46" s="604"/>
      <c r="G46" s="604"/>
      <c r="H46" s="604"/>
    </row>
    <row r="47" spans="1:18">
      <c r="A47" s="29"/>
      <c r="B47" s="529"/>
      <c r="C47" s="530"/>
      <c r="D47" s="530"/>
      <c r="E47" s="529"/>
      <c r="F47" s="529"/>
      <c r="G47" s="533"/>
      <c r="H47" s="533"/>
    </row>
    <row r="48" spans="1:18">
      <c r="A48" s="29"/>
      <c r="B48" s="529"/>
      <c r="C48" s="530"/>
      <c r="D48" s="530"/>
      <c r="E48" s="529"/>
      <c r="F48" s="529"/>
      <c r="G48" s="533"/>
      <c r="H48" s="533"/>
    </row>
    <row r="49" spans="1:8">
      <c r="A49" s="29"/>
      <c r="B49" s="529"/>
      <c r="C49" s="530"/>
      <c r="D49" s="530"/>
      <c r="E49" s="529"/>
      <c r="F49" s="529"/>
      <c r="G49" s="533"/>
      <c r="H49" s="533"/>
    </row>
    <row r="50" spans="1:8">
      <c r="A50" s="29"/>
      <c r="B50" s="29"/>
      <c r="C50" s="179"/>
      <c r="D50" s="179"/>
      <c r="E50" s="29"/>
      <c r="F50" s="29"/>
      <c r="G50" s="180"/>
      <c r="H50" s="180"/>
    </row>
    <row r="51" spans="1:8">
      <c r="A51" s="29"/>
      <c r="B51" s="29"/>
      <c r="C51" s="179"/>
      <c r="D51" s="179"/>
      <c r="E51" s="29"/>
      <c r="F51" s="29"/>
      <c r="G51" s="180"/>
      <c r="H51" s="180"/>
    </row>
    <row r="52" spans="1:8">
      <c r="A52" s="29"/>
      <c r="B52" s="29"/>
      <c r="C52" s="179"/>
      <c r="D52" s="179"/>
      <c r="E52" s="29"/>
      <c r="F52" s="29"/>
      <c r="G52" s="180"/>
      <c r="H52" s="180"/>
    </row>
    <row r="53" spans="1:8">
      <c r="A53" s="29"/>
      <c r="B53" s="29"/>
      <c r="C53" s="179"/>
      <c r="D53" s="179"/>
      <c r="E53" s="29"/>
      <c r="F53" s="29"/>
      <c r="G53" s="180"/>
      <c r="H53" s="180"/>
    </row>
    <row r="54" spans="1:8">
      <c r="A54" s="29"/>
      <c r="B54" s="29"/>
      <c r="C54" s="179"/>
      <c r="D54" s="179"/>
      <c r="E54" s="29"/>
      <c r="F54" s="29"/>
      <c r="G54" s="180"/>
      <c r="H54" s="180"/>
    </row>
    <row r="55" spans="1:8">
      <c r="A55" s="29"/>
      <c r="B55" s="29"/>
      <c r="C55" s="179"/>
      <c r="D55" s="179"/>
      <c r="E55" s="29"/>
      <c r="F55" s="29"/>
      <c r="G55" s="180"/>
      <c r="H55" s="180"/>
    </row>
    <row r="56" spans="1:8">
      <c r="A56" s="29"/>
      <c r="B56" s="29"/>
      <c r="C56" s="179"/>
      <c r="D56" s="179"/>
      <c r="E56" s="29"/>
      <c r="F56" s="29"/>
      <c r="G56" s="180"/>
      <c r="H56" s="180"/>
    </row>
    <row r="57" spans="1:8">
      <c r="A57" s="29"/>
      <c r="B57" s="29"/>
      <c r="C57" s="179"/>
      <c r="D57" s="179"/>
      <c r="E57" s="29"/>
      <c r="F57" s="29"/>
      <c r="G57" s="180"/>
      <c r="H57" s="180"/>
    </row>
    <row r="58" spans="1:8">
      <c r="A58" s="29"/>
      <c r="B58" s="29"/>
      <c r="C58" s="179"/>
      <c r="D58" s="179"/>
      <c r="E58" s="29"/>
      <c r="F58" s="29"/>
      <c r="G58" s="180"/>
      <c r="H58" s="180"/>
    </row>
    <row r="59" spans="1:8">
      <c r="A59" s="29"/>
      <c r="B59" s="29"/>
      <c r="C59" s="179"/>
      <c r="D59" s="179"/>
      <c r="E59" s="29"/>
      <c r="F59" s="29"/>
      <c r="G59" s="180"/>
      <c r="H59" s="180"/>
    </row>
    <row r="60" spans="1:8">
      <c r="A60" s="29"/>
      <c r="B60" s="29"/>
      <c r="C60" s="179"/>
      <c r="D60" s="179"/>
      <c r="E60" s="29"/>
      <c r="F60" s="29"/>
      <c r="G60" s="180"/>
      <c r="H60" s="180"/>
    </row>
    <row r="61" spans="1:8">
      <c r="A61" s="29"/>
      <c r="B61" s="29"/>
      <c r="C61" s="179"/>
      <c r="D61" s="179"/>
      <c r="E61" s="29"/>
      <c r="F61" s="29"/>
      <c r="G61" s="180"/>
      <c r="H61" s="180"/>
    </row>
    <row r="62" spans="1:8">
      <c r="A62" s="29"/>
      <c r="B62" s="29"/>
      <c r="C62" s="179"/>
      <c r="D62" s="179"/>
      <c r="E62" s="29"/>
      <c r="F62" s="29"/>
      <c r="G62" s="180"/>
      <c r="H62" s="180"/>
    </row>
    <row r="63" spans="1:8">
      <c r="A63" s="29"/>
      <c r="B63" s="29"/>
      <c r="C63" s="179"/>
      <c r="D63" s="179"/>
      <c r="E63" s="29"/>
      <c r="F63" s="29"/>
      <c r="G63" s="180"/>
      <c r="H63" s="180"/>
    </row>
    <row r="64" spans="1:8">
      <c r="A64" s="29"/>
      <c r="B64" s="29"/>
      <c r="C64" s="179"/>
      <c r="D64" s="179"/>
      <c r="E64" s="29"/>
      <c r="F64" s="29"/>
      <c r="G64" s="180"/>
      <c r="H64" s="180"/>
    </row>
    <row r="65" spans="1:8">
      <c r="A65" s="29"/>
      <c r="B65" s="29"/>
      <c r="C65" s="179"/>
      <c r="D65" s="179"/>
      <c r="E65" s="29"/>
      <c r="F65" s="29"/>
      <c r="G65" s="180"/>
      <c r="H65" s="180"/>
    </row>
    <row r="66" spans="1:8">
      <c r="A66" s="29"/>
      <c r="B66" s="29"/>
      <c r="C66" s="179"/>
      <c r="D66" s="179"/>
      <c r="E66" s="29"/>
      <c r="F66" s="29"/>
      <c r="G66" s="180"/>
      <c r="H66" s="180"/>
    </row>
    <row r="67" spans="1:8">
      <c r="A67" s="29"/>
      <c r="B67" s="29"/>
      <c r="C67" s="179"/>
      <c r="D67" s="179"/>
      <c r="E67" s="29"/>
      <c r="F67" s="29"/>
      <c r="G67" s="180"/>
      <c r="H67" s="180"/>
    </row>
    <row r="68" spans="1:8">
      <c r="A68" s="29"/>
      <c r="B68" s="29"/>
      <c r="C68" s="179"/>
      <c r="D68" s="179"/>
      <c r="E68" s="29"/>
      <c r="F68" s="29"/>
      <c r="G68" s="180"/>
      <c r="H68" s="180"/>
    </row>
    <row r="69" spans="1:8">
      <c r="A69" s="29"/>
      <c r="B69" s="29"/>
      <c r="C69" s="179"/>
      <c r="D69" s="179"/>
      <c r="E69" s="29"/>
      <c r="F69" s="29"/>
      <c r="G69" s="180"/>
      <c r="H69" s="180"/>
    </row>
    <row r="70" spans="1:8">
      <c r="A70" s="29"/>
      <c r="B70" s="29"/>
      <c r="C70" s="179"/>
      <c r="D70" s="179"/>
      <c r="E70" s="29"/>
      <c r="F70" s="29"/>
      <c r="G70" s="180"/>
      <c r="H70" s="180"/>
    </row>
    <row r="71" spans="1:8">
      <c r="A71" s="29"/>
      <c r="B71" s="29"/>
      <c r="C71" s="179"/>
      <c r="D71" s="179"/>
      <c r="E71" s="29"/>
      <c r="F71" s="29"/>
      <c r="G71" s="180"/>
      <c r="H71" s="180"/>
    </row>
    <row r="72" spans="1:8">
      <c r="A72" s="29"/>
      <c r="B72" s="29"/>
      <c r="C72" s="179"/>
      <c r="D72" s="179"/>
      <c r="E72" s="29"/>
      <c r="F72" s="29"/>
      <c r="G72" s="180"/>
      <c r="H72" s="180"/>
    </row>
    <row r="73" spans="1:8">
      <c r="A73" s="29"/>
      <c r="B73" s="29"/>
      <c r="C73" s="179"/>
      <c r="D73" s="179"/>
      <c r="E73" s="29"/>
      <c r="F73" s="29"/>
      <c r="G73" s="180"/>
      <c r="H73" s="180"/>
    </row>
    <row r="74" spans="1:8">
      <c r="A74" s="29"/>
      <c r="B74" s="29"/>
      <c r="C74" s="179"/>
      <c r="D74" s="179"/>
      <c r="E74" s="29"/>
      <c r="F74" s="29"/>
      <c r="G74" s="180"/>
      <c r="H74" s="180"/>
    </row>
    <row r="75" spans="1:8">
      <c r="A75" s="29"/>
      <c r="B75" s="29"/>
      <c r="C75" s="179"/>
      <c r="D75" s="179"/>
      <c r="E75" s="29"/>
      <c r="F75" s="29"/>
      <c r="G75" s="180"/>
      <c r="H75" s="180"/>
    </row>
    <row r="76" spans="1:8">
      <c r="A76" s="29"/>
      <c r="B76" s="29"/>
      <c r="C76" s="179"/>
      <c r="D76" s="179"/>
      <c r="E76" s="29"/>
      <c r="F76" s="29"/>
      <c r="G76" s="180"/>
      <c r="H76" s="180"/>
    </row>
    <row r="77" spans="1:8">
      <c r="A77" s="29"/>
      <c r="B77" s="29"/>
      <c r="C77" s="179"/>
      <c r="D77" s="179"/>
      <c r="E77" s="29"/>
      <c r="F77" s="29"/>
      <c r="G77" s="180"/>
      <c r="H77" s="180"/>
    </row>
    <row r="78" spans="1:8">
      <c r="A78" s="29"/>
      <c r="B78" s="29"/>
      <c r="C78" s="179"/>
      <c r="D78" s="179"/>
      <c r="E78" s="29"/>
      <c r="F78" s="29"/>
      <c r="G78" s="180"/>
      <c r="H78" s="180"/>
    </row>
    <row r="79" spans="1:8">
      <c r="A79" s="29"/>
      <c r="B79" s="29"/>
      <c r="C79" s="179"/>
      <c r="D79" s="179"/>
      <c r="E79" s="29"/>
      <c r="F79" s="29"/>
      <c r="G79" s="180"/>
      <c r="H79" s="180"/>
    </row>
    <row r="80" spans="1:8">
      <c r="A80" s="29"/>
      <c r="B80" s="29"/>
      <c r="C80" s="179"/>
      <c r="D80" s="179"/>
      <c r="E80" s="29"/>
      <c r="F80" s="29"/>
      <c r="G80" s="180"/>
      <c r="H80" s="180"/>
    </row>
    <row r="81" spans="1:8">
      <c r="A81" s="29"/>
      <c r="B81" s="29"/>
      <c r="C81" s="179"/>
      <c r="D81" s="179"/>
      <c r="E81" s="29"/>
      <c r="F81" s="29"/>
      <c r="G81" s="180"/>
      <c r="H81" s="180"/>
    </row>
    <row r="82" spans="1:8">
      <c r="A82" s="29"/>
      <c r="B82" s="29"/>
      <c r="C82" s="179"/>
      <c r="D82" s="179"/>
      <c r="E82" s="29"/>
      <c r="F82" s="29"/>
      <c r="G82" s="180"/>
      <c r="H82" s="180"/>
    </row>
    <row r="83" spans="1:8">
      <c r="A83" s="29"/>
      <c r="B83" s="29"/>
      <c r="C83" s="179"/>
      <c r="D83" s="179"/>
      <c r="E83" s="29"/>
      <c r="F83" s="29"/>
      <c r="G83" s="180"/>
      <c r="H83" s="180"/>
    </row>
    <row r="84" spans="1:8">
      <c r="A84" s="29"/>
      <c r="B84" s="29"/>
      <c r="C84" s="179"/>
      <c r="D84" s="179"/>
      <c r="E84" s="29"/>
      <c r="F84" s="29"/>
      <c r="G84" s="180"/>
      <c r="H84" s="180"/>
    </row>
    <row r="85" spans="1:8">
      <c r="A85" s="29"/>
      <c r="B85" s="29"/>
      <c r="C85" s="179"/>
      <c r="D85" s="179"/>
      <c r="E85" s="29"/>
      <c r="F85" s="29"/>
      <c r="G85" s="180"/>
      <c r="H85" s="180"/>
    </row>
    <row r="86" spans="1:8">
      <c r="A86" s="29"/>
      <c r="B86" s="29"/>
      <c r="C86" s="179"/>
      <c r="D86" s="179"/>
      <c r="E86" s="29"/>
      <c r="F86" s="29"/>
      <c r="G86" s="180"/>
      <c r="H86" s="180"/>
    </row>
    <row r="87" spans="1:8">
      <c r="A87" s="29"/>
      <c r="B87" s="29"/>
      <c r="C87" s="179"/>
      <c r="D87" s="179"/>
      <c r="E87" s="29"/>
      <c r="F87" s="29"/>
      <c r="G87" s="180"/>
      <c r="H87" s="180"/>
    </row>
    <row r="88" spans="1:8">
      <c r="A88" s="29"/>
      <c r="B88" s="29"/>
      <c r="C88" s="179"/>
      <c r="D88" s="179"/>
      <c r="E88" s="29"/>
      <c r="F88" s="29"/>
      <c r="G88" s="180"/>
      <c r="H88" s="180"/>
    </row>
    <row r="89" spans="1:8">
      <c r="A89" s="29"/>
      <c r="B89" s="29"/>
      <c r="C89" s="179"/>
      <c r="D89" s="179"/>
      <c r="E89" s="29"/>
      <c r="F89" s="29"/>
      <c r="G89" s="180"/>
      <c r="H89" s="180"/>
    </row>
    <row r="90" spans="1:8">
      <c r="A90" s="29"/>
      <c r="B90" s="29"/>
      <c r="C90" s="179"/>
      <c r="D90" s="179"/>
      <c r="E90" s="29"/>
      <c r="F90" s="29"/>
      <c r="G90" s="180"/>
      <c r="H90" s="180"/>
    </row>
    <row r="91" spans="1:8">
      <c r="A91" s="29"/>
      <c r="B91" s="29"/>
      <c r="C91" s="179"/>
      <c r="D91" s="179"/>
      <c r="E91" s="29"/>
      <c r="F91" s="29"/>
      <c r="G91" s="180"/>
      <c r="H91" s="180"/>
    </row>
    <row r="92" spans="1:8">
      <c r="A92" s="29"/>
      <c r="B92" s="29"/>
      <c r="C92" s="179"/>
      <c r="D92" s="179"/>
      <c r="E92" s="29"/>
      <c r="F92" s="29"/>
      <c r="G92" s="180"/>
      <c r="H92" s="180"/>
    </row>
    <row r="93" spans="1:8">
      <c r="A93" s="29"/>
      <c r="B93" s="29"/>
      <c r="C93" s="179"/>
      <c r="D93" s="179"/>
      <c r="E93" s="29"/>
      <c r="F93" s="29"/>
      <c r="G93" s="180"/>
      <c r="H93" s="180"/>
    </row>
    <row r="94" spans="1:8">
      <c r="A94" s="29"/>
      <c r="B94" s="29"/>
      <c r="C94" s="179"/>
      <c r="D94" s="179"/>
      <c r="E94" s="29"/>
      <c r="F94" s="29"/>
      <c r="G94" s="180"/>
      <c r="H94" s="180"/>
    </row>
    <row r="95" spans="1:8">
      <c r="A95" s="29"/>
      <c r="B95" s="29"/>
      <c r="C95" s="179"/>
      <c r="D95" s="179"/>
      <c r="E95" s="29"/>
      <c r="F95" s="29"/>
      <c r="G95" s="180"/>
      <c r="H95" s="180"/>
    </row>
    <row r="96" spans="1:8">
      <c r="A96" s="29"/>
      <c r="B96" s="29"/>
      <c r="C96" s="179"/>
      <c r="D96" s="179"/>
      <c r="E96" s="29"/>
      <c r="F96" s="29"/>
      <c r="G96" s="180"/>
      <c r="H96" s="180"/>
    </row>
    <row r="97" spans="1:8">
      <c r="A97" s="29"/>
      <c r="B97" s="29"/>
      <c r="C97" s="179"/>
      <c r="D97" s="179"/>
      <c r="E97" s="29"/>
      <c r="F97" s="29"/>
      <c r="G97" s="180"/>
      <c r="H97" s="180"/>
    </row>
    <row r="98" spans="1:8">
      <c r="A98" s="29"/>
      <c r="B98" s="29"/>
      <c r="C98" s="179"/>
      <c r="D98" s="179"/>
      <c r="E98" s="29"/>
      <c r="F98" s="29"/>
      <c r="G98" s="180"/>
      <c r="H98" s="180"/>
    </row>
    <row r="99" spans="1:8">
      <c r="A99" s="29"/>
      <c r="B99" s="29"/>
      <c r="C99" s="179"/>
      <c r="D99" s="179"/>
      <c r="E99" s="29"/>
      <c r="F99" s="29"/>
      <c r="G99" s="180"/>
      <c r="H99" s="180"/>
    </row>
    <row r="100" spans="1:8">
      <c r="A100" s="29"/>
      <c r="B100" s="29"/>
      <c r="C100" s="179"/>
      <c r="D100" s="179"/>
      <c r="E100" s="29"/>
      <c r="F100" s="29"/>
      <c r="G100" s="180"/>
      <c r="H100" s="180"/>
    </row>
    <row r="101" spans="1:8">
      <c r="A101" s="29"/>
      <c r="B101" s="29"/>
      <c r="C101" s="179"/>
      <c r="D101" s="179"/>
      <c r="E101" s="29"/>
      <c r="F101" s="29"/>
      <c r="G101" s="180"/>
      <c r="H101" s="180"/>
    </row>
    <row r="102" spans="1:8">
      <c r="A102" s="29"/>
      <c r="B102" s="29"/>
      <c r="C102" s="179"/>
      <c r="D102" s="179"/>
      <c r="E102" s="29"/>
      <c r="F102" s="29"/>
      <c r="G102" s="180"/>
      <c r="H102" s="180"/>
    </row>
    <row r="103" spans="1:8">
      <c r="A103" s="29"/>
      <c r="B103" s="29"/>
      <c r="C103" s="30"/>
      <c r="D103" s="30"/>
      <c r="E103" s="29"/>
      <c r="F103" s="29"/>
    </row>
    <row r="104" spans="1:8">
      <c r="A104" s="29"/>
      <c r="B104" s="29"/>
      <c r="C104" s="30"/>
      <c r="D104" s="30"/>
      <c r="E104" s="29"/>
      <c r="F104" s="29"/>
    </row>
    <row r="105" spans="1:8">
      <c r="A105" s="29"/>
      <c r="B105" s="29"/>
      <c r="C105" s="30"/>
      <c r="D105" s="30"/>
      <c r="E105" s="29"/>
      <c r="F105" s="29"/>
    </row>
    <row r="106" spans="1:8">
      <c r="A106" s="29"/>
      <c r="B106" s="29"/>
      <c r="C106" s="30"/>
      <c r="D106" s="30"/>
      <c r="E106" s="29"/>
      <c r="F106" s="29"/>
    </row>
    <row r="107" spans="1:8">
      <c r="A107" s="29"/>
      <c r="B107" s="29"/>
      <c r="C107" s="30"/>
      <c r="D107" s="30"/>
      <c r="E107" s="29"/>
      <c r="F107" s="29"/>
    </row>
    <row r="108" spans="1:8">
      <c r="A108" s="29"/>
      <c r="B108" s="29"/>
      <c r="C108" s="30"/>
      <c r="D108" s="30"/>
      <c r="E108" s="29"/>
      <c r="F108" s="29"/>
    </row>
    <row r="109" spans="1:8">
      <c r="A109" s="29"/>
      <c r="B109" s="29"/>
      <c r="C109" s="30"/>
      <c r="D109" s="30"/>
      <c r="E109" s="29"/>
      <c r="F109" s="29"/>
    </row>
    <row r="110" spans="1:8">
      <c r="A110" s="29"/>
      <c r="B110" s="29"/>
      <c r="C110" s="30"/>
      <c r="D110" s="30"/>
      <c r="E110" s="29"/>
      <c r="F110" s="29"/>
    </row>
    <row r="111" spans="1:8">
      <c r="A111" s="29"/>
      <c r="B111" s="29"/>
      <c r="C111" s="30"/>
      <c r="D111" s="30"/>
      <c r="E111" s="29"/>
      <c r="F111" s="29"/>
    </row>
    <row r="112" spans="1:8">
      <c r="A112" s="29"/>
      <c r="B112" s="29"/>
      <c r="C112" s="30"/>
      <c r="D112" s="30"/>
      <c r="E112" s="29"/>
      <c r="F112" s="29"/>
    </row>
    <row r="113" spans="1:6">
      <c r="A113" s="29"/>
      <c r="B113" s="29"/>
      <c r="C113" s="30"/>
      <c r="D113" s="30"/>
      <c r="E113" s="29"/>
      <c r="F113" s="29"/>
    </row>
    <row r="114" spans="1:6">
      <c r="A114" s="29"/>
      <c r="B114" s="29"/>
      <c r="C114" s="30"/>
      <c r="D114" s="30"/>
      <c r="E114" s="29"/>
      <c r="F114" s="29"/>
    </row>
    <row r="115" spans="1:6">
      <c r="A115" s="29"/>
      <c r="B115" s="29"/>
      <c r="C115" s="30"/>
      <c r="D115" s="30"/>
      <c r="E115" s="29"/>
      <c r="F115" s="29"/>
    </row>
    <row r="116" spans="1:6">
      <c r="A116" s="29"/>
      <c r="B116" s="29"/>
      <c r="C116" s="30"/>
      <c r="D116" s="30"/>
      <c r="E116" s="29"/>
      <c r="F116" s="29"/>
    </row>
    <row r="117" spans="1:6">
      <c r="A117" s="29"/>
      <c r="B117" s="29"/>
      <c r="C117" s="30"/>
      <c r="D117" s="30"/>
      <c r="E117" s="29"/>
      <c r="F117" s="29"/>
    </row>
    <row r="118" spans="1:6">
      <c r="A118" s="29"/>
      <c r="B118" s="29"/>
      <c r="C118" s="30"/>
      <c r="D118" s="30"/>
      <c r="E118" s="29"/>
      <c r="F118" s="29"/>
    </row>
    <row r="119" spans="1:6">
      <c r="A119" s="29"/>
      <c r="B119" s="29"/>
      <c r="C119" s="30"/>
      <c r="D119" s="30"/>
      <c r="E119" s="29"/>
      <c r="F119" s="29"/>
    </row>
    <row r="120" spans="1:6">
      <c r="A120" s="29"/>
      <c r="B120" s="29"/>
      <c r="C120" s="30"/>
      <c r="D120" s="30"/>
      <c r="E120" s="29"/>
      <c r="F120" s="29"/>
    </row>
    <row r="121" spans="1:6">
      <c r="A121" s="29"/>
      <c r="B121" s="29"/>
      <c r="C121" s="30"/>
      <c r="D121" s="30"/>
      <c r="E121" s="29"/>
      <c r="F121" s="29"/>
    </row>
    <row r="122" spans="1:6">
      <c r="A122" s="29"/>
      <c r="B122" s="29"/>
      <c r="C122" s="30"/>
      <c r="D122" s="30"/>
      <c r="E122" s="29"/>
      <c r="F122" s="29"/>
    </row>
    <row r="123" spans="1:6">
      <c r="A123" s="29"/>
      <c r="B123" s="29"/>
      <c r="C123" s="30"/>
      <c r="D123" s="30"/>
      <c r="E123" s="29"/>
      <c r="F123" s="29"/>
    </row>
    <row r="124" spans="1:6">
      <c r="A124" s="29"/>
      <c r="B124" s="29"/>
      <c r="C124" s="30"/>
      <c r="D124" s="30"/>
      <c r="E124" s="29"/>
      <c r="F124" s="29"/>
    </row>
    <row r="125" spans="1:6">
      <c r="A125" s="29"/>
      <c r="B125" s="29"/>
      <c r="C125" s="30"/>
      <c r="D125" s="30"/>
      <c r="E125" s="29"/>
      <c r="F125" s="29"/>
    </row>
    <row r="126" spans="1:6">
      <c r="A126" s="29"/>
      <c r="B126" s="29"/>
      <c r="C126" s="30"/>
      <c r="D126" s="30"/>
      <c r="E126" s="29"/>
      <c r="F126" s="29"/>
    </row>
    <row r="127" spans="1:6">
      <c r="A127" s="29"/>
      <c r="B127" s="29"/>
      <c r="C127" s="30"/>
      <c r="D127" s="30"/>
      <c r="E127" s="29"/>
      <c r="F127" s="29"/>
    </row>
    <row r="128" spans="1:6">
      <c r="A128" s="29"/>
      <c r="B128" s="29"/>
      <c r="C128" s="30"/>
      <c r="D128" s="30"/>
      <c r="E128" s="29"/>
      <c r="F128" s="29"/>
    </row>
    <row r="129" spans="1:6">
      <c r="A129" s="29"/>
      <c r="B129" s="29"/>
      <c r="C129" s="30"/>
      <c r="D129" s="30"/>
      <c r="E129" s="29"/>
      <c r="F129" s="29"/>
    </row>
    <row r="130" spans="1:6">
      <c r="A130" s="29"/>
      <c r="B130" s="29"/>
      <c r="C130" s="30"/>
      <c r="D130" s="30"/>
      <c r="E130" s="29"/>
      <c r="F130" s="29"/>
    </row>
    <row r="131" spans="1:6">
      <c r="A131" s="29"/>
      <c r="B131" s="29"/>
      <c r="C131" s="30"/>
      <c r="D131" s="30"/>
      <c r="E131" s="29"/>
      <c r="F131" s="29"/>
    </row>
    <row r="132" spans="1:6">
      <c r="A132" s="29"/>
      <c r="B132" s="29"/>
      <c r="C132" s="30"/>
      <c r="D132" s="30"/>
      <c r="E132" s="29"/>
      <c r="F132" s="29"/>
    </row>
    <row r="133" spans="1:6">
      <c r="A133" s="29"/>
      <c r="B133" s="29"/>
      <c r="C133" s="30"/>
      <c r="D133" s="30"/>
      <c r="E133" s="29"/>
      <c r="F133" s="29"/>
    </row>
    <row r="134" spans="1:6">
      <c r="A134" s="29"/>
      <c r="B134" s="29"/>
      <c r="C134" s="30"/>
      <c r="D134" s="30"/>
      <c r="E134" s="29"/>
      <c r="F134" s="29"/>
    </row>
    <row r="135" spans="1:6">
      <c r="A135" s="29"/>
      <c r="B135" s="29"/>
      <c r="C135" s="30"/>
      <c r="D135" s="30"/>
      <c r="E135" s="29"/>
      <c r="F135" s="29"/>
    </row>
    <row r="136" spans="1:6">
      <c r="A136" s="29"/>
      <c r="B136" s="29"/>
      <c r="C136" s="30"/>
      <c r="D136" s="30"/>
      <c r="E136" s="29"/>
      <c r="F136" s="29"/>
    </row>
    <row r="137" spans="1:6">
      <c r="A137" s="29"/>
      <c r="B137" s="29"/>
      <c r="C137" s="30"/>
      <c r="D137" s="30"/>
      <c r="E137" s="29"/>
      <c r="F137" s="29"/>
    </row>
    <row r="138" spans="1:6">
      <c r="A138" s="29"/>
      <c r="B138" s="29"/>
      <c r="C138" s="30"/>
      <c r="D138" s="30"/>
      <c r="E138" s="29"/>
      <c r="F138" s="29"/>
    </row>
    <row r="139" spans="1:6">
      <c r="A139" s="29"/>
      <c r="B139" s="29"/>
      <c r="C139" s="30"/>
      <c r="D139" s="30"/>
      <c r="E139" s="29"/>
      <c r="F139" s="29"/>
    </row>
    <row r="140" spans="1:6">
      <c r="A140" s="29"/>
      <c r="B140" s="29"/>
      <c r="C140" s="30"/>
      <c r="D140" s="30"/>
      <c r="E140" s="29"/>
      <c r="F140" s="29"/>
    </row>
    <row r="141" spans="1:6">
      <c r="A141" s="29"/>
      <c r="B141" s="29"/>
      <c r="C141" s="30"/>
      <c r="D141" s="30"/>
      <c r="E141" s="29"/>
      <c r="F141" s="29"/>
    </row>
    <row r="142" spans="1:6">
      <c r="A142" s="29"/>
      <c r="B142" s="29"/>
      <c r="C142" s="30"/>
      <c r="D142" s="30"/>
      <c r="E142" s="29"/>
      <c r="F142" s="29"/>
    </row>
    <row r="143" spans="1:6">
      <c r="A143" s="29"/>
      <c r="B143" s="29"/>
      <c r="C143" s="30"/>
      <c r="D143" s="30"/>
      <c r="E143" s="29"/>
      <c r="F143" s="29"/>
    </row>
    <row r="144" spans="1:6">
      <c r="A144" s="29"/>
      <c r="B144" s="29"/>
      <c r="C144" s="30"/>
      <c r="D144" s="30"/>
      <c r="E144" s="29"/>
      <c r="F144" s="29"/>
    </row>
    <row r="145" spans="1:6">
      <c r="A145" s="29"/>
      <c r="B145" s="29"/>
      <c r="C145" s="30"/>
      <c r="D145" s="30"/>
      <c r="E145" s="29"/>
      <c r="F145" s="29"/>
    </row>
    <row r="146" spans="1:6">
      <c r="A146" s="29"/>
      <c r="B146" s="29"/>
      <c r="C146" s="30"/>
      <c r="D146" s="30"/>
      <c r="E146" s="29"/>
      <c r="F146" s="29"/>
    </row>
    <row r="147" spans="1:6">
      <c r="A147" s="29"/>
      <c r="B147" s="29"/>
      <c r="C147" s="30"/>
      <c r="D147" s="30"/>
      <c r="E147" s="29"/>
      <c r="F147" s="29"/>
    </row>
    <row r="148" spans="1:6">
      <c r="A148" s="29"/>
      <c r="B148" s="29"/>
      <c r="C148" s="30"/>
      <c r="D148" s="30"/>
      <c r="E148" s="29"/>
      <c r="F148" s="29"/>
    </row>
    <row r="149" spans="1:6">
      <c r="A149" s="29"/>
      <c r="B149" s="29"/>
      <c r="C149" s="30"/>
      <c r="D149" s="30"/>
      <c r="E149" s="29"/>
      <c r="F149" s="29"/>
    </row>
    <row r="150" spans="1:6">
      <c r="A150" s="29"/>
      <c r="B150" s="29"/>
      <c r="C150" s="30"/>
      <c r="D150" s="30"/>
      <c r="E150" s="29"/>
      <c r="F150" s="29"/>
    </row>
    <row r="151" spans="1:6">
      <c r="A151" s="29"/>
      <c r="B151" s="29"/>
      <c r="C151" s="30"/>
      <c r="D151" s="30"/>
      <c r="E151" s="29"/>
      <c r="F151" s="29"/>
    </row>
    <row r="152" spans="1:6">
      <c r="A152" s="29"/>
      <c r="B152" s="29"/>
      <c r="C152" s="30"/>
      <c r="D152" s="30"/>
      <c r="E152" s="29"/>
      <c r="F152" s="29"/>
    </row>
    <row r="153" spans="1:6">
      <c r="A153" s="29"/>
      <c r="B153" s="29"/>
      <c r="C153" s="30"/>
      <c r="D153" s="30"/>
      <c r="E153" s="29"/>
      <c r="F153" s="29"/>
    </row>
    <row r="154" spans="1:6">
      <c r="A154" s="29"/>
      <c r="B154" s="29"/>
      <c r="C154" s="30"/>
      <c r="D154" s="30"/>
      <c r="E154" s="29"/>
      <c r="F154" s="29"/>
    </row>
    <row r="155" spans="1:6">
      <c r="A155" s="29"/>
      <c r="B155" s="29"/>
      <c r="C155" s="30"/>
      <c r="D155" s="30"/>
      <c r="E155" s="29"/>
      <c r="F155" s="29"/>
    </row>
    <row r="156" spans="1:6">
      <c r="A156" s="29"/>
      <c r="B156" s="29"/>
      <c r="C156" s="30"/>
      <c r="D156" s="30"/>
      <c r="E156" s="29"/>
      <c r="F156" s="29"/>
    </row>
    <row r="157" spans="1:6">
      <c r="A157" s="29"/>
      <c r="B157" s="29"/>
      <c r="C157" s="30"/>
      <c r="D157" s="30"/>
      <c r="E157" s="29"/>
      <c r="F157" s="29"/>
    </row>
    <row r="158" spans="1:6">
      <c r="A158" s="29"/>
      <c r="B158" s="29"/>
      <c r="C158" s="30"/>
      <c r="D158" s="30"/>
      <c r="E158" s="29"/>
      <c r="F158" s="29"/>
    </row>
    <row r="159" spans="1:6">
      <c r="A159" s="29"/>
      <c r="B159" s="29"/>
      <c r="C159" s="30"/>
      <c r="D159" s="30"/>
      <c r="E159" s="29"/>
      <c r="F159" s="29"/>
    </row>
    <row r="160" spans="1:6">
      <c r="A160" s="29"/>
      <c r="B160" s="29"/>
      <c r="C160" s="30"/>
      <c r="D160" s="30"/>
      <c r="E160" s="29"/>
      <c r="F160" s="29"/>
    </row>
    <row r="161" spans="1:6">
      <c r="A161" s="29"/>
      <c r="B161" s="29"/>
      <c r="C161" s="30"/>
      <c r="D161" s="30"/>
      <c r="E161" s="29"/>
      <c r="F161" s="29"/>
    </row>
    <row r="162" spans="1:6">
      <c r="A162" s="29"/>
      <c r="B162" s="29"/>
      <c r="C162" s="30"/>
      <c r="D162" s="30"/>
      <c r="E162" s="29"/>
      <c r="F162" s="29"/>
    </row>
    <row r="163" spans="1:6">
      <c r="A163" s="29"/>
      <c r="B163" s="29"/>
      <c r="C163" s="30"/>
      <c r="D163" s="30"/>
      <c r="E163" s="29"/>
      <c r="F163" s="29"/>
    </row>
    <row r="164" spans="1:6">
      <c r="A164" s="29"/>
      <c r="B164" s="29"/>
      <c r="C164" s="30"/>
      <c r="D164" s="30"/>
      <c r="E164" s="29"/>
      <c r="F164" s="29"/>
    </row>
    <row r="165" spans="1:6">
      <c r="A165" s="29"/>
      <c r="B165" s="29"/>
      <c r="C165" s="30"/>
      <c r="D165" s="30"/>
      <c r="E165" s="29"/>
      <c r="F165" s="29"/>
    </row>
    <row r="166" spans="1:6">
      <c r="A166" s="29"/>
      <c r="B166" s="29"/>
      <c r="C166" s="30"/>
      <c r="D166" s="30"/>
      <c r="E166" s="29"/>
      <c r="F166" s="29"/>
    </row>
    <row r="167" spans="1:6">
      <c r="A167" s="29"/>
      <c r="B167" s="29"/>
      <c r="C167" s="30"/>
      <c r="D167" s="30"/>
      <c r="E167" s="29"/>
      <c r="F167" s="29"/>
    </row>
    <row r="168" spans="1:6">
      <c r="A168" s="29"/>
      <c r="B168" s="29"/>
      <c r="C168" s="30"/>
      <c r="D168" s="30"/>
      <c r="E168" s="29"/>
      <c r="F168" s="29"/>
    </row>
    <row r="169" spans="1:6">
      <c r="A169" s="29"/>
      <c r="B169" s="29"/>
      <c r="C169" s="30"/>
      <c r="D169" s="30"/>
      <c r="E169" s="29"/>
      <c r="F169" s="29"/>
    </row>
    <row r="170" spans="1:6">
      <c r="A170" s="29"/>
      <c r="B170" s="29"/>
      <c r="C170" s="30"/>
      <c r="D170" s="30"/>
      <c r="E170" s="29"/>
      <c r="F170" s="29"/>
    </row>
    <row r="171" spans="1:6">
      <c r="A171" s="29"/>
      <c r="B171" s="29"/>
      <c r="C171" s="30"/>
      <c r="D171" s="30"/>
      <c r="E171" s="29"/>
      <c r="F171" s="29"/>
    </row>
    <row r="172" spans="1:6">
      <c r="A172" s="29"/>
      <c r="B172" s="29"/>
      <c r="C172" s="30"/>
      <c r="D172" s="30"/>
      <c r="E172" s="29"/>
      <c r="F172" s="29"/>
    </row>
    <row r="173" spans="1:6">
      <c r="A173" s="29"/>
      <c r="B173" s="29"/>
      <c r="C173" s="30"/>
      <c r="D173" s="30"/>
      <c r="E173" s="29"/>
      <c r="F173" s="29"/>
    </row>
    <row r="174" spans="1:6">
      <c r="A174" s="29"/>
      <c r="B174" s="29"/>
      <c r="C174" s="30"/>
      <c r="D174" s="30"/>
      <c r="E174" s="29"/>
      <c r="F174" s="29"/>
    </row>
    <row r="175" spans="1:6">
      <c r="A175" s="29"/>
      <c r="B175" s="29"/>
      <c r="C175" s="30"/>
      <c r="D175" s="30"/>
      <c r="E175" s="29"/>
      <c r="F175" s="29"/>
    </row>
    <row r="176" spans="1:6">
      <c r="A176" s="29"/>
      <c r="B176" s="29"/>
      <c r="C176" s="30"/>
      <c r="D176" s="30"/>
      <c r="E176" s="29"/>
      <c r="F176" s="29"/>
    </row>
    <row r="177" spans="1:6">
      <c r="A177" s="29"/>
      <c r="B177" s="29"/>
      <c r="C177" s="30"/>
      <c r="D177" s="30"/>
      <c r="E177" s="29"/>
      <c r="F177" s="29"/>
    </row>
    <row r="178" spans="1:6">
      <c r="A178" s="29"/>
      <c r="B178" s="29"/>
      <c r="C178" s="30"/>
      <c r="D178" s="30"/>
      <c r="E178" s="29"/>
      <c r="F178" s="29"/>
    </row>
    <row r="179" spans="1:6">
      <c r="A179" s="29"/>
      <c r="B179" s="29"/>
      <c r="C179" s="30"/>
      <c r="D179" s="30"/>
      <c r="E179" s="29"/>
      <c r="F179" s="29"/>
    </row>
    <row r="180" spans="1:6">
      <c r="A180" s="29"/>
      <c r="B180" s="29"/>
      <c r="C180" s="30"/>
      <c r="D180" s="30"/>
      <c r="E180" s="29"/>
      <c r="F180" s="29"/>
    </row>
    <row r="181" spans="1:6">
      <c r="A181" s="29"/>
      <c r="B181" s="29"/>
      <c r="C181" s="30"/>
      <c r="D181" s="30"/>
      <c r="E181" s="29"/>
      <c r="F181" s="29"/>
    </row>
    <row r="182" spans="1:6">
      <c r="A182" s="29"/>
      <c r="B182" s="29"/>
      <c r="C182" s="30"/>
      <c r="D182" s="30"/>
      <c r="E182" s="29"/>
      <c r="F182" s="29"/>
    </row>
    <row r="183" spans="1:6">
      <c r="A183" s="29"/>
      <c r="B183" s="29"/>
      <c r="C183" s="30"/>
      <c r="D183" s="30"/>
      <c r="E183" s="29"/>
      <c r="F183" s="29"/>
    </row>
    <row r="184" spans="1:6">
      <c r="A184" s="29"/>
      <c r="B184" s="29"/>
      <c r="C184" s="30"/>
      <c r="D184" s="30"/>
      <c r="E184" s="29"/>
      <c r="F184" s="29"/>
    </row>
    <row r="185" spans="1:6">
      <c r="A185" s="29"/>
      <c r="B185" s="29"/>
      <c r="C185" s="30"/>
      <c r="D185" s="30"/>
      <c r="E185" s="29"/>
      <c r="F185" s="29"/>
    </row>
    <row r="186" spans="1:6">
      <c r="A186" s="29"/>
      <c r="B186" s="29"/>
      <c r="C186" s="30"/>
      <c r="D186" s="30"/>
      <c r="E186" s="29"/>
      <c r="F186" s="29"/>
    </row>
    <row r="187" spans="1:6">
      <c r="A187" s="29"/>
      <c r="B187" s="29"/>
      <c r="C187" s="30"/>
      <c r="D187" s="30"/>
      <c r="E187" s="29"/>
      <c r="F187" s="29"/>
    </row>
    <row r="188" spans="1:6">
      <c r="A188" s="29"/>
      <c r="B188" s="29"/>
      <c r="C188" s="30"/>
      <c r="D188" s="30"/>
      <c r="E188" s="29"/>
      <c r="F188" s="29"/>
    </row>
    <row r="189" spans="1:6">
      <c r="A189" s="29"/>
      <c r="B189" s="29"/>
      <c r="C189" s="30"/>
      <c r="D189" s="30"/>
      <c r="E189" s="29"/>
      <c r="F189" s="29"/>
    </row>
    <row r="190" spans="1:6">
      <c r="A190" s="29"/>
      <c r="B190" s="29"/>
      <c r="C190" s="30"/>
      <c r="D190" s="30"/>
      <c r="E190" s="29"/>
      <c r="F190" s="29"/>
    </row>
    <row r="191" spans="1:6">
      <c r="A191" s="29"/>
      <c r="B191" s="29"/>
      <c r="C191" s="30"/>
      <c r="D191" s="30"/>
      <c r="E191" s="29"/>
      <c r="F191" s="29"/>
    </row>
    <row r="192" spans="1:6">
      <c r="A192" s="29"/>
      <c r="B192" s="29"/>
      <c r="C192" s="30"/>
      <c r="D192" s="30"/>
      <c r="E192" s="29"/>
      <c r="F192" s="29"/>
    </row>
    <row r="193" spans="1:6">
      <c r="A193" s="29"/>
      <c r="B193" s="29"/>
      <c r="C193" s="30"/>
      <c r="D193" s="30"/>
      <c r="E193" s="29"/>
      <c r="F193" s="29"/>
    </row>
    <row r="194" spans="1:6">
      <c r="A194" s="29"/>
      <c r="B194" s="29"/>
      <c r="C194" s="30"/>
      <c r="D194" s="30"/>
      <c r="E194" s="29"/>
      <c r="F194" s="29"/>
    </row>
    <row r="195" spans="1:6">
      <c r="A195" s="29"/>
      <c r="B195" s="29"/>
      <c r="C195" s="30"/>
      <c r="D195" s="30"/>
      <c r="E195" s="29"/>
      <c r="F195" s="29"/>
    </row>
    <row r="196" spans="1:6">
      <c r="A196" s="29"/>
      <c r="B196" s="29"/>
      <c r="C196" s="30"/>
      <c r="D196" s="30"/>
      <c r="E196" s="29"/>
      <c r="F196" s="29"/>
    </row>
    <row r="197" spans="1:6">
      <c r="A197" s="29"/>
      <c r="B197" s="29"/>
      <c r="C197" s="30"/>
      <c r="D197" s="30"/>
      <c r="E197" s="29"/>
      <c r="F197" s="29"/>
    </row>
    <row r="198" spans="1:6">
      <c r="A198" s="29"/>
      <c r="B198" s="29"/>
      <c r="C198" s="30"/>
      <c r="D198" s="30"/>
      <c r="E198" s="29"/>
      <c r="F198" s="29"/>
    </row>
    <row r="199" spans="1:6">
      <c r="A199" s="29"/>
      <c r="B199" s="29"/>
      <c r="C199" s="30"/>
      <c r="D199" s="30"/>
      <c r="E199" s="29"/>
      <c r="F199" s="29"/>
    </row>
    <row r="200" spans="1:6">
      <c r="A200" s="29"/>
      <c r="B200" s="29"/>
      <c r="C200" s="30"/>
      <c r="D200" s="30"/>
      <c r="E200" s="29"/>
      <c r="F200" s="29"/>
    </row>
    <row r="201" spans="1:6">
      <c r="A201" s="29"/>
      <c r="B201" s="29"/>
      <c r="C201" s="30"/>
      <c r="D201" s="30"/>
      <c r="E201" s="29"/>
      <c r="F201" s="29"/>
    </row>
    <row r="202" spans="1:6">
      <c r="A202" s="29"/>
      <c r="B202" s="29"/>
      <c r="C202" s="30"/>
      <c r="D202" s="30"/>
      <c r="E202" s="29"/>
      <c r="F202" s="29"/>
    </row>
    <row r="203" spans="1:6">
      <c r="A203" s="29"/>
      <c r="B203" s="29"/>
      <c r="C203" s="30"/>
      <c r="D203" s="30"/>
      <c r="E203" s="29"/>
      <c r="F203" s="29"/>
    </row>
    <row r="204" spans="1:6">
      <c r="A204" s="29"/>
      <c r="B204" s="29"/>
      <c r="C204" s="30"/>
      <c r="D204" s="30"/>
      <c r="E204" s="29"/>
      <c r="F204" s="29"/>
    </row>
    <row r="205" spans="1:6">
      <c r="A205" s="29"/>
      <c r="B205" s="29"/>
      <c r="C205" s="30"/>
      <c r="D205" s="30"/>
      <c r="E205" s="29"/>
      <c r="F205" s="29"/>
    </row>
    <row r="206" spans="1:6">
      <c r="A206" s="29"/>
      <c r="B206" s="29"/>
      <c r="C206" s="30"/>
      <c r="D206" s="30"/>
      <c r="E206" s="29"/>
      <c r="F206" s="29"/>
    </row>
    <row r="207" spans="1:6">
      <c r="A207" s="29"/>
      <c r="B207" s="29"/>
      <c r="C207" s="30"/>
      <c r="D207" s="30"/>
      <c r="E207" s="29"/>
      <c r="F207" s="29"/>
    </row>
    <row r="208" spans="1:6">
      <c r="A208" s="29"/>
      <c r="B208" s="29"/>
      <c r="C208" s="30"/>
      <c r="D208" s="30"/>
      <c r="E208" s="29"/>
      <c r="F208" s="29"/>
    </row>
    <row r="209" spans="1:6">
      <c r="A209" s="29"/>
      <c r="B209" s="29"/>
      <c r="C209" s="30"/>
      <c r="D209" s="30"/>
      <c r="E209" s="29"/>
      <c r="F209" s="29"/>
    </row>
    <row r="210" spans="1:6">
      <c r="A210" s="29"/>
      <c r="B210" s="29"/>
      <c r="C210" s="30"/>
      <c r="D210" s="30"/>
      <c r="E210" s="29"/>
      <c r="F210" s="29"/>
    </row>
    <row r="211" spans="1:6">
      <c r="A211" s="29"/>
      <c r="B211" s="29"/>
      <c r="C211" s="30"/>
      <c r="D211" s="30"/>
      <c r="E211" s="29"/>
      <c r="F211" s="29"/>
    </row>
    <row r="212" spans="1:6">
      <c r="A212" s="29"/>
      <c r="B212" s="29"/>
      <c r="C212" s="30"/>
      <c r="D212" s="30"/>
      <c r="E212" s="29"/>
      <c r="F212" s="29"/>
    </row>
    <row r="213" spans="1:6">
      <c r="A213" s="29"/>
      <c r="B213" s="29"/>
      <c r="C213" s="30"/>
      <c r="D213" s="30"/>
      <c r="E213" s="29"/>
      <c r="F213" s="29"/>
    </row>
    <row r="214" spans="1:6">
      <c r="A214" s="29"/>
      <c r="B214" s="29"/>
      <c r="C214" s="30"/>
      <c r="D214" s="30"/>
      <c r="E214" s="29"/>
      <c r="F214" s="29"/>
    </row>
    <row r="215" spans="1:6">
      <c r="A215" s="29"/>
      <c r="B215" s="29"/>
      <c r="C215" s="30"/>
      <c r="D215" s="30"/>
      <c r="E215" s="29"/>
      <c r="F215" s="29"/>
    </row>
    <row r="216" spans="1:6">
      <c r="A216" s="29"/>
      <c r="B216" s="29"/>
      <c r="C216" s="30"/>
      <c r="D216" s="30"/>
      <c r="E216" s="29"/>
      <c r="F216" s="29"/>
    </row>
    <row r="217" spans="1:6">
      <c r="A217" s="29"/>
      <c r="B217" s="29"/>
      <c r="C217" s="30"/>
      <c r="D217" s="30"/>
      <c r="E217" s="29"/>
      <c r="F217" s="29"/>
    </row>
    <row r="218" spans="1:6">
      <c r="A218" s="29"/>
      <c r="B218" s="29"/>
      <c r="C218" s="30"/>
      <c r="D218" s="30"/>
      <c r="E218" s="29"/>
      <c r="F218" s="29"/>
    </row>
    <row r="219" spans="1:6">
      <c r="A219" s="29"/>
      <c r="B219" s="29"/>
      <c r="C219" s="30"/>
      <c r="D219" s="30"/>
      <c r="E219" s="29"/>
      <c r="F219" s="29"/>
    </row>
    <row r="220" spans="1:6">
      <c r="A220" s="29"/>
      <c r="B220" s="29"/>
      <c r="C220" s="30"/>
      <c r="D220" s="30"/>
      <c r="E220" s="29"/>
      <c r="F220" s="29"/>
    </row>
    <row r="221" spans="1:6">
      <c r="A221" s="29"/>
      <c r="B221" s="29"/>
      <c r="C221" s="30"/>
      <c r="D221" s="30"/>
      <c r="E221" s="29"/>
      <c r="F221" s="29"/>
    </row>
    <row r="222" spans="1:6">
      <c r="A222" s="29"/>
      <c r="B222" s="29"/>
      <c r="C222" s="30"/>
      <c r="D222" s="30"/>
      <c r="E222" s="29"/>
      <c r="F222" s="29"/>
    </row>
    <row r="223" spans="1:6">
      <c r="A223" s="29"/>
      <c r="B223" s="29"/>
      <c r="C223" s="30"/>
      <c r="D223" s="30"/>
      <c r="E223" s="29"/>
      <c r="F223" s="29"/>
    </row>
    <row r="224" spans="1:6">
      <c r="A224" s="29"/>
      <c r="B224" s="29"/>
      <c r="C224" s="30"/>
      <c r="D224" s="30"/>
      <c r="E224" s="29"/>
      <c r="F224" s="29"/>
    </row>
    <row r="225" spans="1:6">
      <c r="A225" s="29"/>
      <c r="B225" s="29"/>
      <c r="C225" s="30"/>
      <c r="D225" s="30"/>
      <c r="E225" s="29"/>
      <c r="F225" s="29"/>
    </row>
    <row r="226" spans="1:6">
      <c r="A226" s="29"/>
      <c r="B226" s="29"/>
      <c r="C226" s="30"/>
      <c r="D226" s="30"/>
      <c r="E226" s="29"/>
      <c r="F226" s="29"/>
    </row>
    <row r="227" spans="1:6">
      <c r="A227" s="29"/>
      <c r="B227" s="29"/>
      <c r="C227" s="30"/>
      <c r="D227" s="30"/>
      <c r="E227" s="29"/>
      <c r="F227" s="29"/>
    </row>
    <row r="228" spans="1:6">
      <c r="A228" s="29"/>
      <c r="B228" s="29"/>
      <c r="C228" s="30"/>
      <c r="D228" s="30"/>
      <c r="E228" s="29"/>
      <c r="F228" s="29"/>
    </row>
    <row r="229" spans="1:6">
      <c r="A229" s="29"/>
      <c r="B229" s="29"/>
      <c r="C229" s="30"/>
      <c r="D229" s="30"/>
      <c r="E229" s="29"/>
      <c r="F229" s="29"/>
    </row>
    <row r="230" spans="1:6">
      <c r="A230" s="29"/>
      <c r="B230" s="29"/>
      <c r="C230" s="30"/>
      <c r="D230" s="30"/>
      <c r="E230" s="29"/>
      <c r="F230" s="29"/>
    </row>
    <row r="231" spans="1:6">
      <c r="A231" s="29"/>
      <c r="B231" s="29"/>
      <c r="C231" s="30"/>
      <c r="D231" s="30"/>
      <c r="E231" s="29"/>
      <c r="F231" s="29"/>
    </row>
    <row r="232" spans="1:6">
      <c r="A232" s="29"/>
      <c r="B232" s="29"/>
      <c r="C232" s="30"/>
      <c r="D232" s="30"/>
      <c r="E232" s="29"/>
      <c r="F232" s="29"/>
    </row>
    <row r="233" spans="1:6">
      <c r="A233" s="29"/>
      <c r="B233" s="29"/>
      <c r="C233" s="30"/>
      <c r="D233" s="30"/>
      <c r="E233" s="29"/>
      <c r="F233" s="29"/>
    </row>
    <row r="234" spans="1:6">
      <c r="A234" s="29"/>
      <c r="B234" s="29"/>
      <c r="C234" s="30"/>
      <c r="D234" s="30"/>
      <c r="E234" s="29"/>
      <c r="F234" s="29"/>
    </row>
    <row r="235" spans="1:6">
      <c r="A235" s="29"/>
      <c r="B235" s="29"/>
      <c r="C235" s="30"/>
      <c r="D235" s="30"/>
      <c r="E235" s="29"/>
      <c r="F235" s="29"/>
    </row>
    <row r="236" spans="1:6">
      <c r="A236" s="29"/>
      <c r="B236" s="29"/>
      <c r="C236" s="30"/>
      <c r="D236" s="30"/>
      <c r="E236" s="29"/>
      <c r="F236" s="29"/>
    </row>
    <row r="237" spans="1:6">
      <c r="A237" s="29"/>
      <c r="B237" s="29"/>
      <c r="C237" s="30"/>
      <c r="D237" s="30"/>
      <c r="E237" s="29"/>
      <c r="F237" s="29"/>
    </row>
    <row r="238" spans="1:6">
      <c r="A238" s="29"/>
      <c r="B238" s="29"/>
      <c r="C238" s="30"/>
      <c r="D238" s="30"/>
      <c r="E238" s="29"/>
      <c r="F238" s="29"/>
    </row>
    <row r="239" spans="1:6">
      <c r="A239" s="29"/>
      <c r="B239" s="29"/>
      <c r="C239" s="30"/>
      <c r="D239" s="30"/>
      <c r="E239" s="29"/>
      <c r="F239" s="29"/>
    </row>
    <row r="240" spans="1:6">
      <c r="A240" s="29"/>
      <c r="B240" s="29"/>
      <c r="C240" s="30"/>
      <c r="D240" s="30"/>
      <c r="E240" s="29"/>
      <c r="F240" s="29"/>
    </row>
    <row r="241" spans="1:6">
      <c r="A241" s="29"/>
      <c r="B241" s="29"/>
      <c r="C241" s="30"/>
      <c r="D241" s="30"/>
      <c r="E241" s="29"/>
      <c r="F241" s="29"/>
    </row>
    <row r="242" spans="1:6">
      <c r="A242" s="29"/>
      <c r="B242" s="29"/>
      <c r="C242" s="30"/>
      <c r="D242" s="30"/>
      <c r="E242" s="29"/>
      <c r="F242" s="29"/>
    </row>
    <row r="243" spans="1:6">
      <c r="A243" s="29"/>
      <c r="B243" s="29"/>
      <c r="C243" s="30"/>
      <c r="D243" s="30"/>
      <c r="E243" s="29"/>
      <c r="F243" s="29"/>
    </row>
    <row r="244" spans="1:6">
      <c r="A244" s="29"/>
      <c r="B244" s="29"/>
      <c r="C244" s="30"/>
      <c r="D244" s="30"/>
      <c r="E244" s="29"/>
      <c r="F244" s="29"/>
    </row>
    <row r="245" spans="1:6">
      <c r="A245" s="29"/>
      <c r="B245" s="29"/>
      <c r="C245" s="30"/>
      <c r="D245" s="30"/>
      <c r="E245" s="29"/>
      <c r="F245" s="29"/>
    </row>
    <row r="246" spans="1:6">
      <c r="A246" s="29"/>
      <c r="B246" s="29"/>
      <c r="C246" s="30"/>
      <c r="D246" s="30"/>
      <c r="E246" s="29"/>
      <c r="F246" s="29"/>
    </row>
    <row r="247" spans="1:6">
      <c r="A247" s="29"/>
      <c r="B247" s="29"/>
      <c r="C247" s="30"/>
      <c r="D247" s="30"/>
      <c r="E247" s="29"/>
      <c r="F247" s="29"/>
    </row>
    <row r="248" spans="1:6">
      <c r="A248" s="29"/>
      <c r="B248" s="29"/>
      <c r="C248" s="30"/>
      <c r="D248" s="30"/>
      <c r="E248" s="29"/>
      <c r="F248" s="29"/>
    </row>
    <row r="249" spans="1:6">
      <c r="A249" s="29"/>
      <c r="B249" s="29"/>
      <c r="C249" s="30"/>
      <c r="D249" s="30"/>
      <c r="E249" s="29"/>
      <c r="F249" s="29"/>
    </row>
    <row r="250" spans="1:6">
      <c r="A250" s="29"/>
      <c r="B250" s="29"/>
      <c r="C250" s="30"/>
      <c r="D250" s="30"/>
      <c r="E250" s="29"/>
      <c r="F250" s="29"/>
    </row>
    <row r="251" spans="1:6">
      <c r="A251" s="29"/>
      <c r="B251" s="29"/>
      <c r="C251" s="30"/>
      <c r="D251" s="30"/>
      <c r="E251" s="29"/>
      <c r="F251" s="29"/>
    </row>
    <row r="252" spans="1:6">
      <c r="A252" s="29"/>
      <c r="B252" s="29"/>
      <c r="C252" s="30"/>
      <c r="D252" s="30"/>
      <c r="E252" s="29"/>
      <c r="F252" s="29"/>
    </row>
    <row r="253" spans="1:6">
      <c r="A253" s="29"/>
      <c r="B253" s="29"/>
      <c r="C253" s="30"/>
      <c r="D253" s="30"/>
      <c r="E253" s="29"/>
      <c r="F253" s="29"/>
    </row>
    <row r="254" spans="1:6">
      <c r="A254" s="29"/>
      <c r="B254" s="29"/>
      <c r="C254" s="30"/>
      <c r="D254" s="30"/>
      <c r="E254" s="29"/>
      <c r="F254" s="29"/>
    </row>
    <row r="255" spans="1:6">
      <c r="A255" s="29"/>
      <c r="B255" s="29"/>
      <c r="C255" s="30"/>
      <c r="D255" s="30"/>
      <c r="E255" s="29"/>
      <c r="F255" s="29"/>
    </row>
    <row r="256" spans="1:6">
      <c r="A256" s="29"/>
      <c r="B256" s="29"/>
      <c r="C256" s="30"/>
      <c r="D256" s="30"/>
      <c r="E256" s="29"/>
      <c r="F256" s="29"/>
    </row>
    <row r="257" spans="1:6">
      <c r="A257" s="29"/>
      <c r="B257" s="29"/>
      <c r="C257" s="30"/>
      <c r="D257" s="30"/>
      <c r="E257" s="29"/>
      <c r="F257" s="29"/>
    </row>
    <row r="258" spans="1:6">
      <c r="A258" s="29"/>
      <c r="B258" s="29"/>
      <c r="C258" s="30"/>
      <c r="D258" s="30"/>
      <c r="E258" s="29"/>
      <c r="F258" s="29"/>
    </row>
    <row r="259" spans="1:6">
      <c r="A259" s="29"/>
      <c r="B259" s="29"/>
      <c r="C259" s="30"/>
      <c r="D259" s="30"/>
      <c r="E259" s="29"/>
      <c r="F259" s="29"/>
    </row>
    <row r="260" spans="1:6">
      <c r="A260" s="29"/>
      <c r="B260" s="29"/>
      <c r="C260" s="30"/>
      <c r="D260" s="30"/>
      <c r="E260" s="29"/>
      <c r="F260" s="29"/>
    </row>
    <row r="261" spans="1:6">
      <c r="A261" s="29"/>
      <c r="B261" s="29"/>
      <c r="C261" s="30"/>
      <c r="D261" s="30"/>
      <c r="E261" s="29"/>
      <c r="F261" s="29"/>
    </row>
    <row r="262" spans="1:6">
      <c r="A262" s="29"/>
      <c r="B262" s="29"/>
      <c r="C262" s="30"/>
      <c r="D262" s="30"/>
      <c r="E262" s="29"/>
      <c r="F262" s="29"/>
    </row>
    <row r="263" spans="1:6">
      <c r="A263" s="29"/>
      <c r="B263" s="29"/>
      <c r="C263" s="30"/>
      <c r="D263" s="30"/>
      <c r="E263" s="29"/>
      <c r="F263" s="29"/>
    </row>
    <row r="264" spans="1:6">
      <c r="A264" s="29"/>
      <c r="B264" s="29"/>
      <c r="C264" s="30"/>
      <c r="D264" s="30"/>
      <c r="E264" s="29"/>
      <c r="F264" s="29"/>
    </row>
    <row r="265" spans="1:6">
      <c r="A265" s="29"/>
      <c r="B265" s="29"/>
      <c r="C265" s="30"/>
      <c r="D265" s="30"/>
      <c r="E265" s="29"/>
      <c r="F265" s="29"/>
    </row>
    <row r="266" spans="1:6">
      <c r="A266" s="29"/>
      <c r="B266" s="29"/>
      <c r="C266" s="30"/>
      <c r="D266" s="30"/>
      <c r="E266" s="29"/>
      <c r="F266" s="29"/>
    </row>
    <row r="267" spans="1:6">
      <c r="A267" s="29"/>
      <c r="B267" s="29"/>
      <c r="C267" s="30"/>
      <c r="D267" s="30"/>
      <c r="E267" s="29"/>
      <c r="F267" s="29"/>
    </row>
    <row r="268" spans="1:6">
      <c r="A268" s="29"/>
      <c r="B268" s="29"/>
      <c r="C268" s="30"/>
      <c r="D268" s="30"/>
      <c r="E268" s="29"/>
      <c r="F268" s="29"/>
    </row>
    <row r="269" spans="1:6">
      <c r="A269" s="29"/>
      <c r="B269" s="29"/>
      <c r="C269" s="30"/>
      <c r="D269" s="30"/>
      <c r="E269" s="29"/>
      <c r="F269" s="29"/>
    </row>
    <row r="270" spans="1:6">
      <c r="A270" s="29"/>
      <c r="B270" s="29"/>
      <c r="C270" s="30"/>
      <c r="D270" s="30"/>
      <c r="E270" s="29"/>
      <c r="F270" s="29"/>
    </row>
    <row r="271" spans="1:6">
      <c r="A271" s="29"/>
      <c r="B271" s="29"/>
      <c r="C271" s="30"/>
      <c r="D271" s="30"/>
      <c r="E271" s="29"/>
      <c r="F271" s="29"/>
    </row>
    <row r="272" spans="1:6">
      <c r="A272" s="29"/>
      <c r="B272" s="29"/>
      <c r="C272" s="30"/>
      <c r="D272" s="30"/>
      <c r="E272" s="29"/>
      <c r="F272" s="29"/>
    </row>
    <row r="273" spans="1:6">
      <c r="A273" s="29"/>
      <c r="B273" s="29"/>
      <c r="C273" s="30"/>
      <c r="D273" s="30"/>
      <c r="E273" s="29"/>
      <c r="F273" s="29"/>
    </row>
    <row r="274" spans="1:6">
      <c r="A274" s="29"/>
      <c r="B274" s="29"/>
      <c r="C274" s="30"/>
      <c r="D274" s="30"/>
      <c r="E274" s="29"/>
      <c r="F274" s="29"/>
    </row>
    <row r="275" spans="1:6">
      <c r="A275" s="29"/>
      <c r="B275" s="29"/>
      <c r="C275" s="30"/>
      <c r="D275" s="30"/>
      <c r="E275" s="29"/>
      <c r="F275" s="29"/>
    </row>
    <row r="276" spans="1:6">
      <c r="A276" s="29"/>
      <c r="B276" s="29"/>
      <c r="C276" s="30"/>
      <c r="D276" s="30"/>
      <c r="E276" s="29"/>
      <c r="F276" s="29"/>
    </row>
    <row r="277" spans="1:6">
      <c r="A277" s="29"/>
      <c r="B277" s="29"/>
      <c r="C277" s="30"/>
      <c r="D277" s="30"/>
      <c r="E277" s="29"/>
      <c r="F277" s="29"/>
    </row>
    <row r="278" spans="1:6">
      <c r="A278" s="29"/>
      <c r="B278" s="29"/>
      <c r="C278" s="30"/>
      <c r="D278" s="30"/>
      <c r="E278" s="29"/>
      <c r="F278" s="29"/>
    </row>
    <row r="279" spans="1:6">
      <c r="A279" s="29"/>
      <c r="B279" s="29"/>
      <c r="C279" s="30"/>
      <c r="D279" s="30"/>
      <c r="E279" s="29"/>
      <c r="F279" s="29"/>
    </row>
    <row r="280" spans="1:6">
      <c r="A280" s="29"/>
      <c r="B280" s="29"/>
      <c r="C280" s="30"/>
      <c r="D280" s="30"/>
      <c r="E280" s="29"/>
      <c r="F280" s="29"/>
    </row>
    <row r="281" spans="1:6">
      <c r="A281" s="29"/>
      <c r="B281" s="29"/>
      <c r="C281" s="30"/>
      <c r="D281" s="30"/>
      <c r="E281" s="29"/>
      <c r="F281" s="29"/>
    </row>
    <row r="282" spans="1:6">
      <c r="A282" s="29"/>
      <c r="B282" s="29"/>
      <c r="C282" s="30"/>
      <c r="D282" s="30"/>
      <c r="E282" s="29"/>
      <c r="F282" s="29"/>
    </row>
    <row r="283" spans="1:6">
      <c r="A283" s="29"/>
      <c r="B283" s="29"/>
      <c r="C283" s="30"/>
      <c r="D283" s="30"/>
      <c r="E283" s="29"/>
      <c r="F283" s="29"/>
    </row>
    <row r="284" spans="1:6">
      <c r="A284" s="29"/>
      <c r="B284" s="29"/>
      <c r="C284" s="30"/>
      <c r="D284" s="30"/>
      <c r="E284" s="29"/>
      <c r="F284" s="29"/>
    </row>
    <row r="285" spans="1:6">
      <c r="A285" s="29"/>
      <c r="B285" s="29"/>
      <c r="C285" s="30"/>
      <c r="D285" s="30"/>
      <c r="E285" s="29"/>
      <c r="F285" s="29"/>
    </row>
    <row r="286" spans="1:6">
      <c r="A286" s="29"/>
      <c r="B286" s="29"/>
      <c r="C286" s="30"/>
      <c r="D286" s="30"/>
      <c r="E286" s="29"/>
      <c r="F286" s="29"/>
    </row>
    <row r="287" spans="1:6">
      <c r="A287" s="29"/>
      <c r="B287" s="29"/>
      <c r="C287" s="30"/>
      <c r="D287" s="30"/>
      <c r="E287" s="29"/>
      <c r="F287" s="29"/>
    </row>
    <row r="288" spans="1:6">
      <c r="A288" s="29"/>
      <c r="B288" s="29"/>
      <c r="C288" s="30"/>
      <c r="D288" s="30"/>
      <c r="E288" s="29"/>
      <c r="F288" s="29"/>
    </row>
    <row r="289" spans="1:6">
      <c r="A289" s="29"/>
      <c r="B289" s="29"/>
      <c r="C289" s="30"/>
      <c r="D289" s="30"/>
      <c r="E289" s="29"/>
      <c r="F289" s="29"/>
    </row>
    <row r="290" spans="1:6">
      <c r="A290" s="29"/>
      <c r="B290" s="29"/>
      <c r="C290" s="30"/>
      <c r="D290" s="30"/>
      <c r="E290" s="29"/>
      <c r="F290" s="29"/>
    </row>
    <row r="291" spans="1:6">
      <c r="A291" s="29"/>
      <c r="B291" s="29"/>
      <c r="C291" s="30"/>
      <c r="D291" s="30"/>
      <c r="E291" s="29"/>
      <c r="F291" s="29"/>
    </row>
    <row r="292" spans="1:6">
      <c r="A292" s="29"/>
      <c r="B292" s="29"/>
      <c r="C292" s="30"/>
      <c r="D292" s="30"/>
      <c r="E292" s="29"/>
      <c r="F292" s="29"/>
    </row>
    <row r="293" spans="1:6">
      <c r="A293" s="29"/>
      <c r="B293" s="29"/>
      <c r="C293" s="30"/>
      <c r="D293" s="30"/>
      <c r="E293" s="29"/>
      <c r="F293" s="29"/>
    </row>
    <row r="294" spans="1:6">
      <c r="A294" s="29"/>
      <c r="B294" s="29"/>
      <c r="C294" s="30"/>
      <c r="D294" s="30"/>
      <c r="E294" s="29"/>
      <c r="F294" s="29"/>
    </row>
    <row r="295" spans="1:6">
      <c r="A295" s="29"/>
      <c r="B295" s="29"/>
      <c r="C295" s="30"/>
      <c r="D295" s="30"/>
      <c r="E295" s="29"/>
      <c r="F295" s="29"/>
    </row>
    <row r="296" spans="1:6">
      <c r="A296" s="29"/>
      <c r="B296" s="29"/>
      <c r="C296" s="30"/>
      <c r="D296" s="30"/>
      <c r="E296" s="29"/>
      <c r="F296" s="29"/>
    </row>
    <row r="297" spans="1:6">
      <c r="A297" s="29"/>
      <c r="B297" s="29"/>
      <c r="C297" s="30"/>
      <c r="D297" s="30"/>
      <c r="E297" s="29"/>
      <c r="F297" s="29"/>
    </row>
    <row r="298" spans="1:6">
      <c r="A298" s="29"/>
      <c r="B298" s="29"/>
      <c r="C298" s="30"/>
      <c r="D298" s="30"/>
      <c r="E298" s="29"/>
      <c r="F298" s="29"/>
    </row>
    <row r="299" spans="1:6">
      <c r="A299" s="29"/>
      <c r="B299" s="29"/>
      <c r="C299" s="30"/>
      <c r="D299" s="30"/>
      <c r="E299" s="29"/>
      <c r="F299" s="29"/>
    </row>
    <row r="300" spans="1:6">
      <c r="A300" s="29"/>
      <c r="B300" s="29"/>
      <c r="C300" s="30"/>
      <c r="D300" s="30"/>
      <c r="E300" s="29"/>
      <c r="F300" s="29"/>
    </row>
    <row r="301" spans="1:6">
      <c r="A301" s="29"/>
      <c r="B301" s="29"/>
      <c r="C301" s="30"/>
      <c r="D301" s="30"/>
      <c r="E301" s="29"/>
      <c r="F301" s="29"/>
    </row>
    <row r="302" spans="1:6">
      <c r="A302" s="29"/>
      <c r="B302" s="29"/>
      <c r="C302" s="30"/>
      <c r="D302" s="30"/>
      <c r="E302" s="29"/>
      <c r="F302" s="29"/>
    </row>
    <row r="303" spans="1:6">
      <c r="A303" s="29"/>
      <c r="B303" s="29"/>
      <c r="C303" s="30"/>
      <c r="D303" s="30"/>
      <c r="E303" s="29"/>
      <c r="F303" s="29"/>
    </row>
    <row r="304" spans="1:6">
      <c r="A304" s="29"/>
      <c r="B304" s="29"/>
      <c r="C304" s="30"/>
      <c r="D304" s="30"/>
      <c r="E304" s="29"/>
      <c r="F304" s="29"/>
    </row>
    <row r="305" spans="1:6">
      <c r="A305" s="29"/>
      <c r="B305" s="29"/>
      <c r="C305" s="30"/>
      <c r="D305" s="30"/>
      <c r="E305" s="29"/>
      <c r="F305" s="29"/>
    </row>
    <row r="306" spans="1:6">
      <c r="A306" s="29"/>
      <c r="B306" s="29"/>
      <c r="C306" s="30"/>
      <c r="D306" s="30"/>
      <c r="E306" s="29"/>
      <c r="F306" s="29"/>
    </row>
    <row r="307" spans="1:6">
      <c r="A307" s="29"/>
      <c r="B307" s="29"/>
      <c r="C307" s="30"/>
      <c r="D307" s="30"/>
      <c r="E307" s="29"/>
      <c r="F307" s="29"/>
    </row>
    <row r="308" spans="1:6">
      <c r="A308" s="29"/>
      <c r="B308" s="29"/>
      <c r="C308" s="30"/>
      <c r="D308" s="30"/>
      <c r="E308" s="29"/>
      <c r="F308" s="29"/>
    </row>
    <row r="309" spans="1:6">
      <c r="A309" s="29"/>
      <c r="B309" s="29"/>
      <c r="C309" s="30"/>
      <c r="D309" s="30"/>
      <c r="E309" s="29"/>
      <c r="F309" s="29"/>
    </row>
    <row r="310" spans="1:6">
      <c r="A310" s="29"/>
      <c r="B310" s="29"/>
      <c r="C310" s="30"/>
      <c r="D310" s="30"/>
      <c r="E310" s="29"/>
      <c r="F310" s="29"/>
    </row>
    <row r="311" spans="1:6">
      <c r="A311" s="29"/>
      <c r="B311" s="29"/>
      <c r="C311" s="30"/>
      <c r="D311" s="30"/>
      <c r="E311" s="29"/>
      <c r="F311" s="29"/>
    </row>
    <row r="312" spans="1:6">
      <c r="A312" s="29"/>
      <c r="B312" s="29"/>
      <c r="C312" s="30"/>
      <c r="D312" s="30"/>
      <c r="E312" s="29"/>
      <c r="F312" s="29"/>
    </row>
    <row r="313" spans="1:6">
      <c r="A313" s="29"/>
      <c r="B313" s="29"/>
      <c r="C313" s="30"/>
      <c r="D313" s="30"/>
      <c r="E313" s="29"/>
      <c r="F313" s="29"/>
    </row>
    <row r="314" spans="1:6">
      <c r="A314" s="29"/>
      <c r="B314" s="29"/>
      <c r="C314" s="30"/>
      <c r="D314" s="30"/>
      <c r="E314" s="29"/>
      <c r="F314" s="29"/>
    </row>
    <row r="315" spans="1:6">
      <c r="A315" s="29"/>
      <c r="B315" s="29"/>
      <c r="C315" s="30"/>
      <c r="D315" s="30"/>
      <c r="E315" s="29"/>
      <c r="F315" s="29"/>
    </row>
    <row r="316" spans="1:6">
      <c r="A316" s="29"/>
      <c r="B316" s="29"/>
      <c r="C316" s="30"/>
      <c r="D316" s="30"/>
      <c r="E316" s="29"/>
      <c r="F316" s="29"/>
    </row>
    <row r="317" spans="1:6">
      <c r="A317" s="29"/>
      <c r="B317" s="29"/>
      <c r="C317" s="30"/>
      <c r="D317" s="30"/>
      <c r="E317" s="29"/>
      <c r="F317" s="29"/>
    </row>
    <row r="318" spans="1:6">
      <c r="A318" s="29"/>
      <c r="B318" s="29"/>
      <c r="C318" s="30"/>
      <c r="D318" s="30"/>
      <c r="E318" s="29"/>
      <c r="F318" s="29"/>
    </row>
    <row r="319" spans="1:6">
      <c r="A319" s="29"/>
      <c r="B319" s="29"/>
      <c r="C319" s="30"/>
      <c r="D319" s="30"/>
      <c r="E319" s="29"/>
      <c r="F319" s="29"/>
    </row>
    <row r="320" spans="1:6">
      <c r="A320" s="29"/>
      <c r="B320" s="29"/>
      <c r="C320" s="30"/>
      <c r="D320" s="30"/>
      <c r="E320" s="29"/>
      <c r="F320" s="29"/>
    </row>
    <row r="321" spans="1:6">
      <c r="A321" s="29"/>
      <c r="B321" s="29"/>
      <c r="C321" s="30"/>
      <c r="D321" s="30"/>
      <c r="E321" s="29"/>
      <c r="F321" s="29"/>
    </row>
    <row r="322" spans="1:6">
      <c r="A322" s="29"/>
      <c r="B322" s="29"/>
      <c r="C322" s="30"/>
      <c r="D322" s="30"/>
      <c r="E322" s="29"/>
      <c r="F322" s="29"/>
    </row>
    <row r="323" spans="1:6">
      <c r="A323" s="29"/>
      <c r="B323" s="29"/>
      <c r="C323" s="30"/>
      <c r="D323" s="30"/>
      <c r="E323" s="29"/>
      <c r="F323" s="29"/>
    </row>
    <row r="324" spans="1:6">
      <c r="A324" s="29"/>
      <c r="B324" s="29"/>
      <c r="C324" s="30"/>
      <c r="D324" s="30"/>
      <c r="E324" s="29"/>
      <c r="F324" s="29"/>
    </row>
    <row r="325" spans="1:6">
      <c r="A325" s="29"/>
      <c r="B325" s="29"/>
      <c r="C325" s="30"/>
      <c r="D325" s="30"/>
      <c r="E325" s="29"/>
      <c r="F325" s="29"/>
    </row>
    <row r="326" spans="1:6">
      <c r="A326" s="29"/>
      <c r="B326" s="29"/>
      <c r="C326" s="30"/>
      <c r="D326" s="30"/>
      <c r="E326" s="29"/>
      <c r="F326" s="29"/>
    </row>
    <row r="327" spans="1:6">
      <c r="A327" s="29"/>
      <c r="B327" s="29"/>
      <c r="C327" s="30"/>
      <c r="D327" s="30"/>
      <c r="E327" s="29"/>
      <c r="F327" s="29"/>
    </row>
    <row r="328" spans="1:6">
      <c r="A328" s="29"/>
      <c r="B328" s="29"/>
      <c r="C328" s="30"/>
      <c r="D328" s="30"/>
      <c r="E328" s="29"/>
      <c r="F328" s="29"/>
    </row>
    <row r="329" spans="1:6">
      <c r="A329" s="29"/>
      <c r="B329" s="29"/>
      <c r="C329" s="30"/>
      <c r="D329" s="30"/>
      <c r="E329" s="29"/>
      <c r="F329" s="29"/>
    </row>
    <row r="330" spans="1:6">
      <c r="A330" s="29"/>
      <c r="B330" s="29"/>
      <c r="C330" s="30"/>
      <c r="D330" s="30"/>
      <c r="E330" s="29"/>
      <c r="F330" s="29"/>
    </row>
    <row r="331" spans="1:6">
      <c r="A331" s="29"/>
      <c r="B331" s="29"/>
      <c r="C331" s="30"/>
      <c r="D331" s="30"/>
      <c r="E331" s="29"/>
      <c r="F331" s="29"/>
    </row>
    <row r="332" spans="1:6">
      <c r="A332" s="29"/>
      <c r="B332" s="29"/>
      <c r="C332" s="30"/>
      <c r="D332" s="30"/>
      <c r="E332" s="29"/>
      <c r="F332" s="29"/>
    </row>
    <row r="333" spans="1:6">
      <c r="A333" s="29"/>
      <c r="B333" s="29"/>
      <c r="C333" s="30"/>
      <c r="D333" s="30"/>
      <c r="E333" s="29"/>
      <c r="F333" s="29"/>
    </row>
    <row r="334" spans="1:6">
      <c r="A334" s="29"/>
      <c r="B334" s="29"/>
      <c r="C334" s="30"/>
      <c r="D334" s="30"/>
      <c r="E334" s="29"/>
      <c r="F334" s="29"/>
    </row>
    <row r="335" spans="1:6">
      <c r="A335" s="29"/>
      <c r="B335" s="29"/>
      <c r="C335" s="30"/>
      <c r="D335" s="30"/>
      <c r="E335" s="29"/>
      <c r="F335" s="29"/>
    </row>
    <row r="336" spans="1:6">
      <c r="A336" s="29"/>
      <c r="B336" s="29"/>
      <c r="C336" s="30"/>
      <c r="D336" s="30"/>
      <c r="E336" s="29"/>
      <c r="F336" s="29"/>
    </row>
    <row r="337" spans="1:6">
      <c r="A337" s="29"/>
      <c r="B337" s="29"/>
      <c r="C337" s="30"/>
      <c r="D337" s="30"/>
      <c r="E337" s="29"/>
      <c r="F337" s="29"/>
    </row>
    <row r="338" spans="1:6">
      <c r="A338" s="29"/>
      <c r="B338" s="29"/>
      <c r="C338" s="30"/>
      <c r="D338" s="30"/>
      <c r="E338" s="29"/>
      <c r="F338" s="29"/>
    </row>
    <row r="339" spans="1:6">
      <c r="A339" s="29"/>
      <c r="B339" s="29"/>
      <c r="C339" s="30"/>
      <c r="D339" s="30"/>
      <c r="E339" s="29"/>
      <c r="F339" s="29"/>
    </row>
    <row r="340" spans="1:6">
      <c r="A340" s="29"/>
      <c r="B340" s="29"/>
      <c r="C340" s="30"/>
      <c r="D340" s="30"/>
      <c r="E340" s="29"/>
      <c r="F340" s="29"/>
    </row>
    <row r="341" spans="1:6">
      <c r="A341" s="29"/>
      <c r="B341" s="29"/>
      <c r="C341" s="30"/>
      <c r="D341" s="30"/>
      <c r="E341" s="29"/>
      <c r="F341" s="29"/>
    </row>
    <row r="342" spans="1:6">
      <c r="A342" s="29"/>
      <c r="B342" s="29"/>
      <c r="C342" s="30"/>
      <c r="D342" s="30"/>
      <c r="E342" s="29"/>
      <c r="F342" s="29"/>
    </row>
    <row r="343" spans="1:6">
      <c r="A343" s="29"/>
      <c r="B343" s="29"/>
      <c r="C343" s="30"/>
      <c r="D343" s="30"/>
      <c r="E343" s="29"/>
      <c r="F343" s="29"/>
    </row>
    <row r="344" spans="1:6">
      <c r="A344" s="29"/>
      <c r="B344" s="29"/>
      <c r="C344" s="30"/>
      <c r="D344" s="30"/>
      <c r="E344" s="29"/>
      <c r="F344" s="29"/>
    </row>
    <row r="345" spans="1:6">
      <c r="A345" s="29"/>
      <c r="B345" s="29"/>
      <c r="C345" s="30"/>
      <c r="D345" s="30"/>
      <c r="E345" s="29"/>
      <c r="F345" s="29"/>
    </row>
    <row r="346" spans="1:6">
      <c r="A346" s="29"/>
      <c r="B346" s="29"/>
      <c r="C346" s="30"/>
      <c r="D346" s="30"/>
      <c r="E346" s="29"/>
      <c r="F346" s="29"/>
    </row>
    <row r="347" spans="1:6">
      <c r="A347" s="29"/>
      <c r="B347" s="29"/>
      <c r="C347" s="30"/>
      <c r="D347" s="30"/>
      <c r="E347" s="29"/>
      <c r="F347" s="29"/>
    </row>
    <row r="348" spans="1:6">
      <c r="A348" s="29"/>
      <c r="B348" s="29"/>
      <c r="C348" s="30"/>
      <c r="D348" s="30"/>
      <c r="E348" s="29"/>
      <c r="F348" s="29"/>
    </row>
    <row r="349" spans="1:6">
      <c r="A349" s="29"/>
      <c r="B349" s="29"/>
      <c r="C349" s="30"/>
      <c r="D349" s="30"/>
      <c r="E349" s="29"/>
      <c r="F349" s="29"/>
    </row>
    <row r="350" spans="1:6">
      <c r="A350" s="29"/>
      <c r="B350" s="29"/>
      <c r="C350" s="30"/>
      <c r="D350" s="30"/>
      <c r="E350" s="29"/>
      <c r="F350" s="29"/>
    </row>
    <row r="351" spans="1:6">
      <c r="A351" s="29"/>
      <c r="B351" s="29"/>
      <c r="C351" s="30"/>
      <c r="D351" s="30"/>
      <c r="E351" s="29"/>
      <c r="F351" s="29"/>
    </row>
    <row r="352" spans="1:6">
      <c r="A352" s="29"/>
      <c r="B352" s="29"/>
      <c r="C352" s="30"/>
      <c r="D352" s="30"/>
      <c r="E352" s="29"/>
      <c r="F352" s="29"/>
    </row>
    <row r="353" spans="1:6">
      <c r="A353" s="29"/>
      <c r="B353" s="29"/>
      <c r="C353" s="30"/>
      <c r="D353" s="30"/>
      <c r="E353" s="29"/>
      <c r="F353" s="29"/>
    </row>
    <row r="354" spans="1:6">
      <c r="A354" s="29"/>
      <c r="B354" s="29"/>
      <c r="C354" s="30"/>
      <c r="D354" s="30"/>
      <c r="E354" s="29"/>
      <c r="F354" s="29"/>
    </row>
    <row r="355" spans="1:6">
      <c r="A355" s="29"/>
      <c r="B355" s="29"/>
      <c r="C355" s="30"/>
      <c r="D355" s="30"/>
      <c r="E355" s="29"/>
      <c r="F355" s="29"/>
    </row>
    <row r="356" spans="1:6">
      <c r="A356" s="29"/>
      <c r="B356" s="29"/>
      <c r="C356" s="30"/>
      <c r="D356" s="30"/>
      <c r="E356" s="29"/>
      <c r="F356" s="29"/>
    </row>
    <row r="357" spans="1:6">
      <c r="A357" s="29"/>
      <c r="B357" s="29"/>
      <c r="C357" s="30"/>
      <c r="D357" s="30"/>
      <c r="E357" s="29"/>
      <c r="F357" s="29"/>
    </row>
    <row r="358" spans="1:6">
      <c r="A358" s="29"/>
      <c r="B358" s="29"/>
      <c r="C358" s="30"/>
      <c r="D358" s="30"/>
      <c r="E358" s="29"/>
      <c r="F358" s="29"/>
    </row>
    <row r="359" spans="1:6">
      <c r="A359" s="29"/>
      <c r="B359" s="29"/>
      <c r="C359" s="30"/>
      <c r="D359" s="30"/>
      <c r="E359" s="29"/>
      <c r="F359" s="29"/>
    </row>
    <row r="360" spans="1:6">
      <c r="A360" s="29"/>
      <c r="B360" s="29"/>
      <c r="C360" s="30"/>
      <c r="D360" s="30"/>
      <c r="E360" s="29"/>
      <c r="F360" s="29"/>
    </row>
    <row r="361" spans="1:6">
      <c r="A361" s="29"/>
      <c r="B361" s="29"/>
      <c r="C361" s="30"/>
      <c r="D361" s="30"/>
      <c r="E361" s="29"/>
      <c r="F361" s="29"/>
    </row>
    <row r="362" spans="1:6">
      <c r="A362" s="29"/>
      <c r="B362" s="29"/>
      <c r="C362" s="30"/>
      <c r="D362" s="30"/>
      <c r="E362" s="29"/>
      <c r="F362" s="29"/>
    </row>
  </sheetData>
  <sheetProtection password="CF7A" sheet="1" objects="1" scenarios="1"/>
  <mergeCells count="2">
    <mergeCell ref="D46:H46"/>
    <mergeCell ref="F2:G2"/>
  </mergeCells>
  <phoneticPr fontId="30" type="noConversion"/>
  <dataValidations count="2">
    <dataValidation type="decimal" allowBlank="1" showInputMessage="1" showErrorMessage="1" errorTitle="Невалиден формат" error="Стойността в клетката може да съдържа само положително число.&#10;&#10;За да коригирате натиснете Retry. За да се откажете натиснете Cancel." sqref="C9:D14 C17:D18 C22:D25 C31:D32 C36:D36 C38:D38 C40:D40 G9:H12 G15:H16 G19:H23 G31:H32 G40:H40">
      <formula1>0</formula1>
      <formula2>9999999999999990</formula2>
    </dataValidation>
    <dataValidation type="decimal" allowBlank="1" showInputMessage="1" showErrorMessage="1" errorTitle="Невалиден формат" error="Стойността в клетката трябва да съдържа число.&#10;&#10;За да коригирате натиснете Retry. За да се откажете натиснете Cancel." sqref="C37:D37 C15:D16">
      <formula1>-999999999999999</formula1>
      <formula2>999999999</formula2>
    </dataValidation>
  </dataValidations>
  <pageMargins left="1.299212598425197" right="0.23622047244094491" top="0.28000000000000003" bottom="0.55000000000000004" header="0.28000000000000003" footer="0.51181102362204722"/>
  <pageSetup paperSize="9" scale="80" orientation="landscape" verticalDpi="300" r:id="rId1"/>
  <headerFooter alignWithMargins="0">
    <oddHeader>&amp;R&amp;"Times New Roman Cyr,Regular"&amp;9СПРАВКА ПО ОБРАЗЕЦ  № 2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M102"/>
  <sheetViews>
    <sheetView topLeftCell="A26" workbookViewId="0">
      <selection activeCell="A52" sqref="A52"/>
    </sheetView>
  </sheetViews>
  <sheetFormatPr defaultColWidth="9.28515625" defaultRowHeight="12"/>
  <cols>
    <col min="1" max="1" width="61.42578125" style="183" customWidth="1"/>
    <col min="2" max="2" width="17.42578125" style="183" customWidth="1"/>
    <col min="3" max="3" width="17.85546875" style="422" customWidth="1"/>
    <col min="4" max="4" width="18.7109375" style="422" customWidth="1"/>
    <col min="5" max="5" width="10.140625" style="183" customWidth="1"/>
    <col min="6" max="6" width="12" style="183" customWidth="1"/>
    <col min="7" max="16384" width="9.28515625" style="183"/>
  </cols>
  <sheetData>
    <row r="1" spans="1:13">
      <c r="A1" s="393"/>
      <c r="B1" s="393"/>
      <c r="C1" s="394"/>
      <c r="D1" s="394"/>
      <c r="E1" s="182"/>
      <c r="F1" s="182"/>
      <c r="G1" s="182"/>
      <c r="H1" s="182"/>
      <c r="I1" s="182"/>
      <c r="J1" s="182"/>
    </row>
    <row r="2" spans="1:13">
      <c r="A2" s="395" t="s">
        <v>382</v>
      </c>
      <c r="B2" s="395"/>
      <c r="C2" s="396"/>
      <c r="D2" s="396"/>
      <c r="E2" s="401"/>
      <c r="F2" s="401"/>
      <c r="G2" s="182"/>
      <c r="H2" s="182"/>
      <c r="I2" s="182"/>
      <c r="J2" s="182"/>
    </row>
    <row r="3" spans="1:13">
      <c r="A3" s="395"/>
      <c r="B3" s="395"/>
      <c r="C3" s="396"/>
      <c r="D3" s="396"/>
      <c r="E3" s="402"/>
      <c r="F3" s="402"/>
      <c r="G3" s="182"/>
      <c r="H3" s="182"/>
      <c r="I3" s="182"/>
      <c r="J3" s="182"/>
    </row>
    <row r="4" spans="1:13" ht="24">
      <c r="A4" s="532" t="s">
        <v>383</v>
      </c>
      <c r="B4" s="532" t="str">
        <f>'[1]справка №1-БАЛАНС'!E3</f>
        <v xml:space="preserve"> "Бесттехника ТМ - Радомир " ПАД</v>
      </c>
      <c r="C4" s="397" t="s">
        <v>2</v>
      </c>
      <c r="D4" s="353">
        <f>'[1]справка №1-БАЛАНС'!H3</f>
        <v>113020833</v>
      </c>
      <c r="E4" s="401"/>
      <c r="F4" s="401"/>
      <c r="G4" s="182"/>
      <c r="H4" s="182"/>
      <c r="I4" s="182"/>
      <c r="J4" s="182"/>
    </row>
    <row r="5" spans="1:13" ht="15">
      <c r="A5" s="532" t="s">
        <v>273</v>
      </c>
      <c r="B5" s="532" t="str">
        <f>'[1]справка №1-БАЛАНС'!E4</f>
        <v>неконсолидиран</v>
      </c>
      <c r="C5" s="398" t="s">
        <v>4</v>
      </c>
      <c r="D5" s="353" t="str">
        <f>'[1]справка №1-БАЛАНС'!H4</f>
        <v xml:space="preserve"> </v>
      </c>
      <c r="E5" s="182"/>
      <c r="F5" s="182"/>
      <c r="G5" s="182"/>
      <c r="H5" s="182"/>
      <c r="I5" s="182"/>
      <c r="J5" s="182"/>
    </row>
    <row r="6" spans="1:13">
      <c r="A6" s="6" t="s">
        <v>5</v>
      </c>
      <c r="B6" s="601" t="str">
        <f>'справка №1-БАЛАНС'!E5</f>
        <v xml:space="preserve"> към 30.09.2009 г.</v>
      </c>
      <c r="C6" s="40"/>
      <c r="D6" s="399" t="s">
        <v>274</v>
      </c>
      <c r="E6" s="182"/>
      <c r="F6" s="403"/>
      <c r="G6" s="182"/>
      <c r="H6" s="182"/>
      <c r="I6" s="182"/>
      <c r="J6" s="182"/>
    </row>
    <row r="7" spans="1:13" ht="33.75" customHeight="1">
      <c r="A7" s="404" t="s">
        <v>384</v>
      </c>
      <c r="B7" s="404" t="s">
        <v>8</v>
      </c>
      <c r="C7" s="405" t="s">
        <v>9</v>
      </c>
      <c r="D7" s="405" t="s">
        <v>13</v>
      </c>
      <c r="E7" s="406"/>
      <c r="F7" s="406"/>
      <c r="G7" s="182"/>
    </row>
    <row r="8" spans="1:13">
      <c r="A8" s="404" t="s">
        <v>14</v>
      </c>
      <c r="B8" s="404" t="s">
        <v>15</v>
      </c>
      <c r="C8" s="407">
        <v>1</v>
      </c>
      <c r="D8" s="407">
        <v>2</v>
      </c>
      <c r="E8" s="406"/>
      <c r="F8" s="406"/>
      <c r="G8" s="182"/>
    </row>
    <row r="9" spans="1:13">
      <c r="A9" s="408" t="s">
        <v>385</v>
      </c>
      <c r="B9" s="409"/>
      <c r="C9" s="93"/>
      <c r="D9" s="93"/>
      <c r="E9" s="181"/>
      <c r="F9" s="181"/>
      <c r="G9" s="182"/>
    </row>
    <row r="10" spans="1:13">
      <c r="A10" s="410" t="s">
        <v>386</v>
      </c>
      <c r="B10" s="411" t="s">
        <v>387</v>
      </c>
      <c r="C10" s="92">
        <v>8585</v>
      </c>
      <c r="D10" s="92">
        <v>23547</v>
      </c>
      <c r="E10" s="181"/>
      <c r="F10" s="181"/>
      <c r="G10" s="182"/>
    </row>
    <row r="11" spans="1:13">
      <c r="A11" s="410" t="s">
        <v>388</v>
      </c>
      <c r="B11" s="411" t="s">
        <v>389</v>
      </c>
      <c r="C11" s="92">
        <v>-4489</v>
      </c>
      <c r="D11" s="92">
        <v>-16866</v>
      </c>
      <c r="E11" s="400"/>
      <c r="F11" s="400"/>
      <c r="G11" s="185"/>
      <c r="H11" s="186"/>
      <c r="I11" s="186"/>
      <c r="J11" s="186"/>
      <c r="K11" s="186"/>
      <c r="L11" s="186"/>
      <c r="M11" s="186"/>
    </row>
    <row r="12" spans="1:13" ht="24">
      <c r="A12" s="410" t="s">
        <v>390</v>
      </c>
      <c r="B12" s="411" t="s">
        <v>391</v>
      </c>
      <c r="C12" s="92"/>
      <c r="D12" s="92"/>
      <c r="E12" s="400"/>
      <c r="F12" s="400"/>
      <c r="G12" s="185"/>
      <c r="H12" s="186"/>
      <c r="I12" s="186"/>
      <c r="J12" s="186"/>
      <c r="K12" s="186"/>
      <c r="L12" s="186"/>
      <c r="M12" s="186"/>
    </row>
    <row r="13" spans="1:13" ht="12" customHeight="1">
      <c r="A13" s="410" t="s">
        <v>392</v>
      </c>
      <c r="B13" s="411" t="s">
        <v>393</v>
      </c>
      <c r="C13" s="92">
        <v>-2341</v>
      </c>
      <c r="D13" s="92">
        <v>-4656</v>
      </c>
      <c r="E13" s="400"/>
      <c r="F13" s="400"/>
      <c r="G13" s="185"/>
      <c r="H13" s="186"/>
      <c r="I13" s="186"/>
      <c r="J13" s="186"/>
      <c r="K13" s="186"/>
      <c r="L13" s="186"/>
      <c r="M13" s="186"/>
    </row>
    <row r="14" spans="1:13">
      <c r="A14" s="410" t="s">
        <v>394</v>
      </c>
      <c r="B14" s="411" t="s">
        <v>395</v>
      </c>
      <c r="C14" s="92">
        <v>-65</v>
      </c>
      <c r="D14" s="92">
        <v>-715</v>
      </c>
      <c r="E14" s="400"/>
      <c r="F14" s="400"/>
      <c r="G14" s="185"/>
      <c r="H14" s="186"/>
      <c r="I14" s="186"/>
      <c r="J14" s="186"/>
      <c r="K14" s="186"/>
      <c r="L14" s="186"/>
      <c r="M14" s="186"/>
    </row>
    <row r="15" spans="1:13">
      <c r="A15" s="412" t="s">
        <v>396</v>
      </c>
      <c r="B15" s="411" t="s">
        <v>397</v>
      </c>
      <c r="C15" s="92"/>
      <c r="D15" s="92"/>
      <c r="E15" s="400"/>
      <c r="F15" s="400"/>
      <c r="G15" s="185"/>
      <c r="H15" s="186"/>
      <c r="I15" s="186"/>
      <c r="J15" s="186"/>
      <c r="K15" s="186"/>
      <c r="L15" s="186"/>
      <c r="M15" s="186"/>
    </row>
    <row r="16" spans="1:13">
      <c r="A16" s="413" t="s">
        <v>398</v>
      </c>
      <c r="B16" s="411" t="s">
        <v>399</v>
      </c>
      <c r="C16" s="92"/>
      <c r="D16" s="92"/>
      <c r="E16" s="400"/>
      <c r="F16" s="400"/>
      <c r="G16" s="185"/>
      <c r="H16" s="186"/>
      <c r="I16" s="186"/>
      <c r="J16" s="186"/>
      <c r="K16" s="186"/>
      <c r="L16" s="186"/>
      <c r="M16" s="186"/>
    </row>
    <row r="17" spans="1:13" ht="24">
      <c r="A17" s="410" t="s">
        <v>400</v>
      </c>
      <c r="B17" s="411" t="s">
        <v>401</v>
      </c>
      <c r="C17" s="92"/>
      <c r="D17" s="92"/>
      <c r="E17" s="400"/>
      <c r="F17" s="400"/>
      <c r="G17" s="185"/>
      <c r="H17" s="186"/>
      <c r="I17" s="186"/>
      <c r="J17" s="186"/>
      <c r="K17" s="186"/>
      <c r="L17" s="186"/>
      <c r="M17" s="186"/>
    </row>
    <row r="18" spans="1:13">
      <c r="A18" s="412" t="s">
        <v>402</v>
      </c>
      <c r="B18" s="414" t="s">
        <v>403</v>
      </c>
      <c r="C18" s="92"/>
      <c r="D18" s="92"/>
      <c r="E18" s="400"/>
      <c r="F18" s="400"/>
      <c r="G18" s="185"/>
      <c r="H18" s="186"/>
      <c r="I18" s="186"/>
      <c r="J18" s="186"/>
      <c r="K18" s="186"/>
      <c r="L18" s="186"/>
      <c r="M18" s="186"/>
    </row>
    <row r="19" spans="1:13">
      <c r="A19" s="410" t="s">
        <v>404</v>
      </c>
      <c r="B19" s="411" t="s">
        <v>405</v>
      </c>
      <c r="C19" s="92">
        <v>-641</v>
      </c>
      <c r="D19" s="92">
        <v>-1777</v>
      </c>
      <c r="E19" s="400"/>
      <c r="F19" s="400"/>
      <c r="G19" s="185"/>
      <c r="H19" s="186"/>
      <c r="I19" s="186"/>
      <c r="J19" s="186"/>
      <c r="K19" s="186"/>
      <c r="L19" s="186"/>
      <c r="M19" s="186"/>
    </row>
    <row r="20" spans="1:13">
      <c r="A20" s="415" t="s">
        <v>406</v>
      </c>
      <c r="B20" s="416" t="s">
        <v>407</v>
      </c>
      <c r="C20" s="93">
        <f>SUM(C10:C19)</f>
        <v>1049</v>
      </c>
      <c r="D20" s="93">
        <f>SUM(D10:D19)</f>
        <v>-467</v>
      </c>
      <c r="E20" s="400"/>
      <c r="F20" s="400"/>
      <c r="G20" s="185"/>
      <c r="H20" s="186"/>
      <c r="I20" s="186"/>
      <c r="J20" s="186"/>
      <c r="K20" s="186"/>
      <c r="L20" s="186"/>
      <c r="M20" s="186"/>
    </row>
    <row r="21" spans="1:13">
      <c r="A21" s="408" t="s">
        <v>408</v>
      </c>
      <c r="B21" s="417"/>
      <c r="C21" s="418"/>
      <c r="D21" s="418"/>
      <c r="E21" s="400"/>
      <c r="F21" s="400"/>
      <c r="G21" s="185"/>
      <c r="H21" s="186"/>
      <c r="I21" s="186"/>
      <c r="J21" s="186"/>
      <c r="K21" s="186"/>
      <c r="L21" s="186"/>
      <c r="M21" s="186"/>
    </row>
    <row r="22" spans="1:13">
      <c r="A22" s="410" t="s">
        <v>409</v>
      </c>
      <c r="B22" s="411" t="s">
        <v>410</v>
      </c>
      <c r="C22" s="92">
        <v>-243</v>
      </c>
      <c r="D22" s="92">
        <v>-667</v>
      </c>
      <c r="E22" s="400"/>
      <c r="F22" s="400"/>
      <c r="G22" s="185"/>
      <c r="H22" s="186"/>
      <c r="I22" s="186"/>
      <c r="J22" s="186"/>
      <c r="K22" s="186"/>
      <c r="L22" s="186"/>
      <c r="M22" s="186"/>
    </row>
    <row r="23" spans="1:13">
      <c r="A23" s="410" t="s">
        <v>411</v>
      </c>
      <c r="B23" s="411" t="s">
        <v>412</v>
      </c>
      <c r="C23" s="92"/>
      <c r="D23" s="92">
        <v>144</v>
      </c>
      <c r="E23" s="400"/>
      <c r="F23" s="400"/>
      <c r="G23" s="185"/>
      <c r="H23" s="186"/>
      <c r="I23" s="186"/>
      <c r="J23" s="186"/>
      <c r="K23" s="186"/>
      <c r="L23" s="186"/>
      <c r="M23" s="186"/>
    </row>
    <row r="24" spans="1:13">
      <c r="A24" s="410" t="s">
        <v>413</v>
      </c>
      <c r="B24" s="411" t="s">
        <v>414</v>
      </c>
      <c r="C24" s="92"/>
      <c r="D24" s="92"/>
      <c r="E24" s="400"/>
      <c r="F24" s="400"/>
      <c r="G24" s="185"/>
      <c r="H24" s="186"/>
      <c r="I24" s="186"/>
      <c r="J24" s="186"/>
      <c r="K24" s="186"/>
      <c r="L24" s="186"/>
      <c r="M24" s="186"/>
    </row>
    <row r="25" spans="1:13">
      <c r="A25" s="410" t="s">
        <v>415</v>
      </c>
      <c r="B25" s="411" t="s">
        <v>416</v>
      </c>
      <c r="C25" s="92">
        <v>-351</v>
      </c>
      <c r="D25" s="92">
        <v>-375</v>
      </c>
      <c r="E25" s="400"/>
      <c r="F25" s="400"/>
      <c r="G25" s="185"/>
      <c r="H25" s="186"/>
      <c r="I25" s="186"/>
      <c r="J25" s="186"/>
      <c r="K25" s="186"/>
      <c r="L25" s="186"/>
      <c r="M25" s="186"/>
    </row>
    <row r="26" spans="1:13">
      <c r="A26" s="410" t="s">
        <v>417</v>
      </c>
      <c r="B26" s="411" t="s">
        <v>418</v>
      </c>
      <c r="C26" s="92"/>
      <c r="D26" s="92"/>
      <c r="E26" s="400"/>
      <c r="F26" s="400"/>
      <c r="G26" s="185"/>
      <c r="H26" s="186"/>
      <c r="I26" s="186"/>
      <c r="J26" s="186"/>
      <c r="K26" s="186"/>
      <c r="L26" s="186"/>
      <c r="M26" s="186"/>
    </row>
    <row r="27" spans="1:13">
      <c r="A27" s="410" t="s">
        <v>419</v>
      </c>
      <c r="B27" s="411" t="s">
        <v>420</v>
      </c>
      <c r="C27" s="92"/>
      <c r="D27" s="92"/>
      <c r="E27" s="400"/>
      <c r="F27" s="400"/>
      <c r="G27" s="185"/>
      <c r="H27" s="186"/>
      <c r="I27" s="186"/>
      <c r="J27" s="186"/>
      <c r="K27" s="186"/>
      <c r="L27" s="186"/>
      <c r="M27" s="186"/>
    </row>
    <row r="28" spans="1:13">
      <c r="A28" s="410" t="s">
        <v>421</v>
      </c>
      <c r="B28" s="411" t="s">
        <v>422</v>
      </c>
      <c r="C28" s="92"/>
      <c r="D28" s="92"/>
      <c r="E28" s="400"/>
      <c r="F28" s="400"/>
      <c r="G28" s="185"/>
      <c r="H28" s="186"/>
      <c r="I28" s="186"/>
      <c r="J28" s="186"/>
      <c r="K28" s="186"/>
      <c r="L28" s="186"/>
      <c r="M28" s="186"/>
    </row>
    <row r="29" spans="1:13">
      <c r="A29" s="410" t="s">
        <v>423</v>
      </c>
      <c r="B29" s="411" t="s">
        <v>424</v>
      </c>
      <c r="C29" s="92"/>
      <c r="D29" s="92"/>
      <c r="E29" s="400"/>
      <c r="F29" s="400"/>
      <c r="G29" s="185"/>
      <c r="H29" s="186"/>
      <c r="I29" s="186"/>
      <c r="J29" s="186"/>
      <c r="K29" s="186"/>
      <c r="L29" s="186"/>
      <c r="M29" s="186"/>
    </row>
    <row r="30" spans="1:13">
      <c r="A30" s="410" t="s">
        <v>402</v>
      </c>
      <c r="B30" s="411" t="s">
        <v>425</v>
      </c>
      <c r="C30" s="92"/>
      <c r="D30" s="92"/>
      <c r="E30" s="400"/>
      <c r="F30" s="400"/>
      <c r="G30" s="185"/>
      <c r="H30" s="186"/>
      <c r="I30" s="186"/>
      <c r="J30" s="186"/>
      <c r="K30" s="186"/>
      <c r="L30" s="186"/>
      <c r="M30" s="186"/>
    </row>
    <row r="31" spans="1:13">
      <c r="A31" s="410" t="s">
        <v>426</v>
      </c>
      <c r="B31" s="411" t="s">
        <v>427</v>
      </c>
      <c r="C31" s="92"/>
      <c r="D31" s="92"/>
      <c r="E31" s="400"/>
      <c r="F31" s="400"/>
      <c r="G31" s="185"/>
      <c r="H31" s="186"/>
      <c r="I31" s="186"/>
      <c r="J31" s="186"/>
      <c r="K31" s="186"/>
      <c r="L31" s="186"/>
      <c r="M31" s="186"/>
    </row>
    <row r="32" spans="1:13">
      <c r="A32" s="415" t="s">
        <v>428</v>
      </c>
      <c r="B32" s="416" t="s">
        <v>429</v>
      </c>
      <c r="C32" s="93">
        <f>SUM(C22:C31)</f>
        <v>-594</v>
      </c>
      <c r="D32" s="93">
        <f>SUM(D22:D31)</f>
        <v>-898</v>
      </c>
      <c r="E32" s="400"/>
      <c r="F32" s="400"/>
      <c r="G32" s="185"/>
      <c r="H32" s="186"/>
      <c r="I32" s="186"/>
      <c r="J32" s="186"/>
      <c r="K32" s="186"/>
      <c r="L32" s="186"/>
      <c r="M32" s="186"/>
    </row>
    <row r="33" spans="1:8">
      <c r="A33" s="408" t="s">
        <v>430</v>
      </c>
      <c r="B33" s="417"/>
      <c r="C33" s="418"/>
      <c r="D33" s="418"/>
      <c r="E33" s="181"/>
      <c r="F33" s="181"/>
      <c r="G33" s="182"/>
    </row>
    <row r="34" spans="1:8">
      <c r="A34" s="410" t="s">
        <v>431</v>
      </c>
      <c r="B34" s="411" t="s">
        <v>432</v>
      </c>
      <c r="C34" s="92"/>
      <c r="D34" s="92"/>
      <c r="E34" s="181"/>
      <c r="F34" s="181"/>
      <c r="G34" s="182"/>
    </row>
    <row r="35" spans="1:8">
      <c r="A35" s="412" t="s">
        <v>433</v>
      </c>
      <c r="B35" s="411" t="s">
        <v>434</v>
      </c>
      <c r="C35" s="92"/>
      <c r="D35" s="92"/>
      <c r="E35" s="181"/>
      <c r="F35" s="181"/>
      <c r="G35" s="182"/>
    </row>
    <row r="36" spans="1:8">
      <c r="A36" s="410" t="s">
        <v>435</v>
      </c>
      <c r="B36" s="411" t="s">
        <v>436</v>
      </c>
      <c r="C36" s="92"/>
      <c r="D36" s="92">
        <v>2549</v>
      </c>
      <c r="E36" s="181"/>
      <c r="F36" s="181"/>
      <c r="G36" s="182"/>
    </row>
    <row r="37" spans="1:8">
      <c r="A37" s="410" t="s">
        <v>437</v>
      </c>
      <c r="B37" s="411" t="s">
        <v>438</v>
      </c>
      <c r="C37" s="92">
        <v>-117</v>
      </c>
      <c r="D37" s="92">
        <v>-603</v>
      </c>
      <c r="E37" s="181"/>
      <c r="F37" s="181"/>
      <c r="G37" s="182"/>
    </row>
    <row r="38" spans="1:8">
      <c r="A38" s="410" t="s">
        <v>439</v>
      </c>
      <c r="B38" s="411" t="s">
        <v>440</v>
      </c>
      <c r="C38" s="92"/>
      <c r="D38" s="92"/>
      <c r="E38" s="181"/>
      <c r="F38" s="181"/>
      <c r="G38" s="182"/>
    </row>
    <row r="39" spans="1:8">
      <c r="A39" s="410" t="s">
        <v>441</v>
      </c>
      <c r="B39" s="411" t="s">
        <v>442</v>
      </c>
      <c r="C39" s="92">
        <v>-356</v>
      </c>
      <c r="D39" s="92">
        <v>-576</v>
      </c>
      <c r="E39" s="181"/>
      <c r="F39" s="181"/>
      <c r="G39" s="182"/>
    </row>
    <row r="40" spans="1:8">
      <c r="A40" s="410" t="s">
        <v>443</v>
      </c>
      <c r="B40" s="411" t="s">
        <v>444</v>
      </c>
      <c r="C40" s="92"/>
      <c r="D40" s="92"/>
      <c r="E40" s="181"/>
      <c r="F40" s="181"/>
      <c r="G40" s="182"/>
    </row>
    <row r="41" spans="1:8">
      <c r="A41" s="410" t="s">
        <v>445</v>
      </c>
      <c r="B41" s="411" t="s">
        <v>446</v>
      </c>
      <c r="C41" s="92"/>
      <c r="D41" s="92"/>
      <c r="E41" s="181"/>
      <c r="F41" s="181"/>
      <c r="G41" s="185"/>
      <c r="H41" s="186"/>
    </row>
    <row r="42" spans="1:8">
      <c r="A42" s="415" t="s">
        <v>447</v>
      </c>
      <c r="B42" s="416" t="s">
        <v>448</v>
      </c>
      <c r="C42" s="93">
        <f>SUM(C34:C41)</f>
        <v>-473</v>
      </c>
      <c r="D42" s="93">
        <f>SUM(D34:D41)</f>
        <v>1370</v>
      </c>
      <c r="E42" s="181"/>
      <c r="F42" s="181"/>
      <c r="G42" s="185"/>
      <c r="H42" s="186"/>
    </row>
    <row r="43" spans="1:8">
      <c r="A43" s="419" t="s">
        <v>449</v>
      </c>
      <c r="B43" s="416" t="s">
        <v>450</v>
      </c>
      <c r="C43" s="93">
        <f>C42+C32+C20</f>
        <v>-18</v>
      </c>
      <c r="D43" s="93">
        <f>D42+D32+D20</f>
        <v>5</v>
      </c>
      <c r="E43" s="181"/>
      <c r="F43" s="181"/>
      <c r="G43" s="185"/>
      <c r="H43" s="186"/>
    </row>
    <row r="44" spans="1:8">
      <c r="A44" s="408" t="s">
        <v>451</v>
      </c>
      <c r="B44" s="417" t="s">
        <v>452</v>
      </c>
      <c r="C44" s="93">
        <f>D45</f>
        <v>19</v>
      </c>
      <c r="D44" s="184">
        <v>14</v>
      </c>
      <c r="E44" s="181"/>
      <c r="F44" s="181"/>
      <c r="G44" s="185"/>
      <c r="H44" s="186"/>
    </row>
    <row r="45" spans="1:8">
      <c r="A45" s="408" t="s">
        <v>453</v>
      </c>
      <c r="B45" s="417" t="s">
        <v>454</v>
      </c>
      <c r="C45" s="93">
        <f>C44+C43</f>
        <v>1</v>
      </c>
      <c r="D45" s="93">
        <f>D44+D43</f>
        <v>19</v>
      </c>
      <c r="E45" s="181"/>
      <c r="F45" s="181"/>
      <c r="G45" s="185"/>
      <c r="H45" s="186"/>
    </row>
    <row r="46" spans="1:8">
      <c r="A46" s="410" t="s">
        <v>455</v>
      </c>
      <c r="B46" s="417" t="s">
        <v>456</v>
      </c>
      <c r="C46" s="94">
        <v>1</v>
      </c>
      <c r="D46" s="94"/>
      <c r="E46" s="181"/>
      <c r="F46" s="181"/>
      <c r="G46" s="185"/>
      <c r="H46" s="186"/>
    </row>
    <row r="47" spans="1:8">
      <c r="A47" s="410" t="s">
        <v>457</v>
      </c>
      <c r="B47" s="417" t="s">
        <v>458</v>
      </c>
      <c r="C47" s="94">
        <v>136</v>
      </c>
      <c r="D47" s="94"/>
      <c r="E47" s="182"/>
      <c r="F47" s="182"/>
      <c r="G47" s="185"/>
      <c r="H47" s="186"/>
    </row>
    <row r="48" spans="1:8">
      <c r="A48" s="181"/>
      <c r="B48" s="420"/>
      <c r="C48" s="421"/>
      <c r="D48" s="421"/>
      <c r="E48" s="182"/>
      <c r="F48" s="182"/>
      <c r="G48" s="185"/>
      <c r="H48" s="186"/>
    </row>
    <row r="49" spans="1:8">
      <c r="A49" s="542" t="s">
        <v>868</v>
      </c>
      <c r="B49" s="543"/>
      <c r="C49" s="541"/>
      <c r="D49" s="544"/>
      <c r="E49" s="423"/>
      <c r="F49" s="182"/>
      <c r="G49" s="185"/>
      <c r="H49" s="186"/>
    </row>
    <row r="50" spans="1:8">
      <c r="A50" s="545"/>
      <c r="B50" s="543" t="s">
        <v>381</v>
      </c>
      <c r="C50" s="606"/>
      <c r="D50" s="606"/>
      <c r="G50" s="186"/>
      <c r="H50" s="186"/>
    </row>
    <row r="51" spans="1:8">
      <c r="A51" s="545"/>
      <c r="B51" s="545"/>
      <c r="C51" s="541"/>
      <c r="D51" s="541"/>
      <c r="G51" s="186"/>
      <c r="H51" s="186"/>
    </row>
    <row r="52" spans="1:8">
      <c r="A52" s="545"/>
      <c r="B52" s="543" t="s">
        <v>781</v>
      </c>
      <c r="C52" s="606"/>
      <c r="D52" s="606"/>
      <c r="G52" s="186"/>
      <c r="H52" s="186"/>
    </row>
    <row r="53" spans="1:8">
      <c r="A53" s="545"/>
      <c r="B53" s="545"/>
      <c r="C53" s="541"/>
      <c r="D53" s="541"/>
      <c r="G53" s="186"/>
      <c r="H53" s="186"/>
    </row>
    <row r="54" spans="1:8">
      <c r="G54" s="186"/>
      <c r="H54" s="186"/>
    </row>
    <row r="55" spans="1:8">
      <c r="G55" s="186"/>
      <c r="H55" s="186"/>
    </row>
    <row r="56" spans="1:8">
      <c r="G56" s="186"/>
      <c r="H56" s="186"/>
    </row>
    <row r="57" spans="1:8">
      <c r="G57" s="186"/>
      <c r="H57" s="186"/>
    </row>
    <row r="58" spans="1:8">
      <c r="G58" s="186"/>
      <c r="H58" s="186"/>
    </row>
    <row r="59" spans="1:8">
      <c r="G59" s="186"/>
      <c r="H59" s="186"/>
    </row>
    <row r="60" spans="1:8">
      <c r="G60" s="186"/>
      <c r="H60" s="186"/>
    </row>
    <row r="61" spans="1:8">
      <c r="G61" s="186"/>
      <c r="H61" s="186"/>
    </row>
    <row r="62" spans="1:8">
      <c r="G62" s="186"/>
      <c r="H62" s="186"/>
    </row>
    <row r="63" spans="1:8">
      <c r="G63" s="186"/>
      <c r="H63" s="186"/>
    </row>
    <row r="64" spans="1:8">
      <c r="G64" s="186"/>
      <c r="H64" s="186"/>
    </row>
    <row r="65" spans="7:8">
      <c r="G65" s="186"/>
      <c r="H65" s="186"/>
    </row>
    <row r="66" spans="7:8">
      <c r="G66" s="186"/>
      <c r="H66" s="186"/>
    </row>
    <row r="67" spans="7:8">
      <c r="G67" s="186"/>
      <c r="H67" s="186"/>
    </row>
    <row r="68" spans="7:8">
      <c r="G68" s="186"/>
      <c r="H68" s="186"/>
    </row>
    <row r="69" spans="7:8">
      <c r="G69" s="186"/>
      <c r="H69" s="186"/>
    </row>
    <row r="70" spans="7:8">
      <c r="G70" s="186"/>
      <c r="H70" s="186"/>
    </row>
    <row r="71" spans="7:8">
      <c r="G71" s="186"/>
      <c r="H71" s="186"/>
    </row>
    <row r="72" spans="7:8">
      <c r="G72" s="186"/>
      <c r="H72" s="186"/>
    </row>
    <row r="73" spans="7:8">
      <c r="G73" s="186"/>
      <c r="H73" s="186"/>
    </row>
    <row r="74" spans="7:8">
      <c r="G74" s="186"/>
      <c r="H74" s="186"/>
    </row>
    <row r="75" spans="7:8">
      <c r="G75" s="186"/>
      <c r="H75" s="186"/>
    </row>
    <row r="76" spans="7:8">
      <c r="G76" s="186"/>
      <c r="H76" s="186"/>
    </row>
    <row r="77" spans="7:8">
      <c r="G77" s="186"/>
      <c r="H77" s="186"/>
    </row>
    <row r="78" spans="7:8">
      <c r="G78" s="186"/>
      <c r="H78" s="186"/>
    </row>
    <row r="79" spans="7:8">
      <c r="G79" s="186"/>
      <c r="H79" s="186"/>
    </row>
    <row r="80" spans="7:8">
      <c r="G80" s="186"/>
      <c r="H80" s="186"/>
    </row>
    <row r="81" spans="7:8">
      <c r="G81" s="186"/>
      <c r="H81" s="186"/>
    </row>
    <row r="82" spans="7:8">
      <c r="G82" s="186"/>
      <c r="H82" s="186"/>
    </row>
    <row r="83" spans="7:8">
      <c r="G83" s="186"/>
      <c r="H83" s="186"/>
    </row>
    <row r="84" spans="7:8">
      <c r="G84" s="186"/>
      <c r="H84" s="186"/>
    </row>
    <row r="85" spans="7:8">
      <c r="G85" s="186"/>
      <c r="H85" s="186"/>
    </row>
    <row r="86" spans="7:8">
      <c r="G86" s="186"/>
      <c r="H86" s="186"/>
    </row>
    <row r="87" spans="7:8">
      <c r="G87" s="186"/>
      <c r="H87" s="186"/>
    </row>
    <row r="88" spans="7:8">
      <c r="G88" s="186"/>
      <c r="H88" s="186"/>
    </row>
    <row r="89" spans="7:8">
      <c r="G89" s="186"/>
      <c r="H89" s="186"/>
    </row>
    <row r="90" spans="7:8">
      <c r="G90" s="186"/>
      <c r="H90" s="186"/>
    </row>
    <row r="91" spans="7:8">
      <c r="G91" s="186"/>
      <c r="H91" s="186"/>
    </row>
    <row r="92" spans="7:8">
      <c r="G92" s="186"/>
      <c r="H92" s="186"/>
    </row>
    <row r="93" spans="7:8">
      <c r="G93" s="186"/>
      <c r="H93" s="186"/>
    </row>
    <row r="94" spans="7:8">
      <c r="G94" s="186"/>
      <c r="H94" s="186"/>
    </row>
    <row r="95" spans="7:8">
      <c r="G95" s="186"/>
      <c r="H95" s="186"/>
    </row>
    <row r="96" spans="7:8">
      <c r="G96" s="186"/>
      <c r="H96" s="186"/>
    </row>
    <row r="97" spans="7:8">
      <c r="G97" s="186"/>
      <c r="H97" s="186"/>
    </row>
    <row r="98" spans="7:8">
      <c r="G98" s="186"/>
      <c r="H98" s="186"/>
    </row>
    <row r="99" spans="7:8">
      <c r="G99" s="186"/>
      <c r="H99" s="186"/>
    </row>
    <row r="100" spans="7:8">
      <c r="G100" s="186"/>
      <c r="H100" s="186"/>
    </row>
    <row r="101" spans="7:8">
      <c r="G101" s="186"/>
      <c r="H101" s="186"/>
    </row>
    <row r="102" spans="7:8">
      <c r="G102" s="186"/>
      <c r="H102" s="186"/>
    </row>
  </sheetData>
  <mergeCells count="2">
    <mergeCell ref="C50:D50"/>
    <mergeCell ref="C52:D52"/>
  </mergeCells>
  <phoneticPr fontId="30" type="noConversion"/>
  <dataValidations count="2">
    <dataValidation type="decimal" allowBlank="1" showInputMessage="1" showErrorMessage="1" errorTitle="Невалиден формат" error="Стойността в клетката може да съдържа само положително число.&#10;&#10;За да коригирате натиснете Retry. За да се откажете натиснете Cancel." sqref="C46:D47 D44">
      <formula1>0</formula1>
      <formula2>9999999999999990</formula2>
    </dataValidation>
    <dataValidation type="decimal" allowBlank="1" showInputMessage="1" showErrorMessage="1" errorTitle="Невалиден формат" error="Стойността в клетката трябва да съдържа число.&#10;&#10;За да коригирате натиснете Retry. За да се откажете натиснете Cancel." sqref="C22:D31 C10:D19 C34:D41">
      <formula1>-999999999999999</formula1>
      <formula2>999999999</formula2>
    </dataValidation>
  </dataValidations>
  <pageMargins left="0.4" right="0.17" top="1" bottom="1" header="0.5" footer="0.5"/>
  <pageSetup paperSize="9" scale="85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4"/>
  <dimension ref="A1:W534"/>
  <sheetViews>
    <sheetView topLeftCell="A20" workbookViewId="0">
      <selection activeCell="A40" sqref="A40"/>
    </sheetView>
  </sheetViews>
  <sheetFormatPr defaultColWidth="9.28515625" defaultRowHeight="12"/>
  <cols>
    <col min="1" max="1" width="48.42578125" style="25" customWidth="1"/>
    <col min="2" max="2" width="8.28515625" style="38" customWidth="1"/>
    <col min="3" max="3" width="9.140625" style="20" customWidth="1"/>
    <col min="4" max="4" width="9.28515625" style="20" customWidth="1"/>
    <col min="5" max="5" width="8.7109375" style="20" customWidth="1"/>
    <col min="6" max="6" width="7.42578125" style="20" customWidth="1"/>
    <col min="7" max="7" width="9.7109375" style="20" customWidth="1"/>
    <col min="8" max="8" width="7.42578125" style="20" customWidth="1"/>
    <col min="9" max="9" width="8.28515625" style="20" customWidth="1"/>
    <col min="10" max="10" width="8" style="20" customWidth="1"/>
    <col min="11" max="11" width="11.140625" style="20" customWidth="1"/>
    <col min="12" max="12" width="12.85546875" style="20" customWidth="1"/>
    <col min="13" max="13" width="15.85546875" style="20" customWidth="1"/>
    <col min="14" max="14" width="11" style="20" customWidth="1"/>
    <col min="15" max="16384" width="9.28515625" style="20"/>
  </cols>
  <sheetData>
    <row r="1" spans="1:23" s="5" customFormat="1" ht="24" customHeight="1">
      <c r="A1" s="607" t="s">
        <v>459</v>
      </c>
      <c r="B1" s="607"/>
      <c r="C1" s="607"/>
      <c r="D1" s="607"/>
      <c r="E1" s="607"/>
      <c r="F1" s="607"/>
      <c r="G1" s="607"/>
      <c r="H1" s="607"/>
      <c r="I1" s="607"/>
      <c r="J1" s="607"/>
      <c r="K1" s="607"/>
      <c r="L1" s="607"/>
      <c r="M1" s="607"/>
      <c r="N1" s="3"/>
    </row>
    <row r="2" spans="1:23" s="5" customFormat="1">
      <c r="A2" s="4"/>
      <c r="B2" s="35"/>
      <c r="C2" s="2"/>
      <c r="D2" s="2"/>
      <c r="E2" s="2"/>
      <c r="F2" s="2"/>
      <c r="G2" s="2"/>
      <c r="H2" s="2"/>
      <c r="I2" s="2"/>
      <c r="J2" s="2"/>
      <c r="K2" s="3"/>
      <c r="L2" s="3"/>
      <c r="M2" s="3"/>
      <c r="N2" s="3"/>
    </row>
    <row r="3" spans="1:23" s="5" customFormat="1" ht="15" customHeight="1">
      <c r="A3" s="6" t="s">
        <v>1</v>
      </c>
      <c r="B3" s="573"/>
      <c r="C3" s="609" t="str">
        <f>'справка №1-БАЛАНС'!E3</f>
        <v xml:space="preserve"> "Бесттехника ТМ - Радомир " ПАД</v>
      </c>
      <c r="D3" s="610"/>
      <c r="E3" s="610"/>
      <c r="F3" s="610"/>
      <c r="G3" s="610"/>
      <c r="H3" s="573"/>
      <c r="I3" s="573"/>
      <c r="J3" s="2"/>
      <c r="K3" s="572" t="s">
        <v>2</v>
      </c>
      <c r="L3" s="572"/>
      <c r="M3" s="591">
        <f>'справка №1-БАЛАНС'!H3</f>
        <v>113020833</v>
      </c>
      <c r="N3" s="3"/>
    </row>
    <row r="4" spans="1:23" s="5" customFormat="1" ht="13.5" customHeight="1">
      <c r="A4" s="6" t="s">
        <v>460</v>
      </c>
      <c r="B4" s="573"/>
      <c r="C4" s="609" t="str">
        <f>'справка №1-БАЛАНС'!E4</f>
        <v>неконсолидиран</v>
      </c>
      <c r="D4" s="609"/>
      <c r="E4" s="611"/>
      <c r="F4" s="609"/>
      <c r="G4" s="609"/>
      <c r="H4" s="532"/>
      <c r="I4" s="532"/>
      <c r="J4" s="593"/>
      <c r="K4" s="581" t="s">
        <v>4</v>
      </c>
      <c r="L4" s="581"/>
      <c r="M4" s="592" t="str">
        <f>'справка №1-БАЛАНС'!H4</f>
        <v xml:space="preserve"> </v>
      </c>
      <c r="N4" s="7"/>
      <c r="O4" s="8"/>
    </row>
    <row r="5" spans="1:23" s="5" customFormat="1" ht="12.75" customHeight="1">
      <c r="A5" s="6" t="s">
        <v>5</v>
      </c>
      <c r="B5" s="571"/>
      <c r="C5" s="609" t="str">
        <f>'справка №1-БАЛАНС'!E5</f>
        <v xml:space="preserve"> към 30.09.2009 г.</v>
      </c>
      <c r="D5" s="610"/>
      <c r="E5" s="610"/>
      <c r="F5" s="610"/>
      <c r="G5" s="610"/>
      <c r="H5" s="573"/>
      <c r="I5" s="573"/>
      <c r="J5" s="190"/>
      <c r="K5" s="9"/>
      <c r="L5" s="10"/>
      <c r="M5" s="11" t="s">
        <v>6</v>
      </c>
      <c r="N5" s="10"/>
    </row>
    <row r="6" spans="1:23" s="15" customFormat="1" ht="21.75" customHeight="1">
      <c r="A6" s="261"/>
      <c r="B6" s="265"/>
      <c r="C6" s="232"/>
      <c r="D6" s="264" t="s">
        <v>461</v>
      </c>
      <c r="E6" s="233"/>
      <c r="F6" s="233"/>
      <c r="G6" s="233"/>
      <c r="H6" s="233"/>
      <c r="I6" s="233" t="s">
        <v>462</v>
      </c>
      <c r="J6" s="254"/>
      <c r="K6" s="240"/>
      <c r="L6" s="231"/>
      <c r="M6" s="234"/>
      <c r="N6" s="189"/>
    </row>
    <row r="7" spans="1:23" s="15" customFormat="1" ht="60">
      <c r="A7" s="262" t="s">
        <v>463</v>
      </c>
      <c r="B7" s="266" t="s">
        <v>464</v>
      </c>
      <c r="C7" s="232" t="s">
        <v>465</v>
      </c>
      <c r="D7" s="263" t="s">
        <v>466</v>
      </c>
      <c r="E7" s="231" t="s">
        <v>467</v>
      </c>
      <c r="F7" s="13" t="s">
        <v>468</v>
      </c>
      <c r="G7" s="13"/>
      <c r="H7" s="13"/>
      <c r="I7" s="231" t="s">
        <v>469</v>
      </c>
      <c r="J7" s="255" t="s">
        <v>470</v>
      </c>
      <c r="K7" s="232" t="s">
        <v>471</v>
      </c>
      <c r="L7" s="232" t="s">
        <v>472</v>
      </c>
      <c r="M7" s="260" t="s">
        <v>473</v>
      </c>
      <c r="N7" s="189"/>
    </row>
    <row r="8" spans="1:23" s="15" customFormat="1" ht="22.5" customHeight="1">
      <c r="A8" s="259"/>
      <c r="B8" s="267"/>
      <c r="C8" s="233"/>
      <c r="D8" s="264"/>
      <c r="E8" s="233"/>
      <c r="F8" s="12" t="s">
        <v>474</v>
      </c>
      <c r="G8" s="12" t="s">
        <v>475</v>
      </c>
      <c r="H8" s="12" t="s">
        <v>476</v>
      </c>
      <c r="I8" s="233"/>
      <c r="J8" s="256"/>
      <c r="K8" s="233"/>
      <c r="L8" s="233"/>
      <c r="M8" s="235"/>
      <c r="N8" s="189"/>
    </row>
    <row r="9" spans="1:23" s="15" customFormat="1" ht="12" customHeight="1">
      <c r="A9" s="12" t="s">
        <v>14</v>
      </c>
      <c r="B9" s="33"/>
      <c r="C9" s="257">
        <v>1</v>
      </c>
      <c r="D9" s="12">
        <v>2</v>
      </c>
      <c r="E9" s="12">
        <v>3</v>
      </c>
      <c r="F9" s="12">
        <v>4</v>
      </c>
      <c r="G9" s="12">
        <v>5</v>
      </c>
      <c r="H9" s="12">
        <v>6</v>
      </c>
      <c r="I9" s="12">
        <v>7</v>
      </c>
      <c r="J9" s="12">
        <v>8</v>
      </c>
      <c r="K9" s="257">
        <v>9</v>
      </c>
      <c r="L9" s="257">
        <v>10</v>
      </c>
      <c r="M9" s="258">
        <v>11</v>
      </c>
      <c r="N9" s="14"/>
    </row>
    <row r="10" spans="1:23" s="15" customFormat="1" ht="12" customHeight="1">
      <c r="A10" s="12" t="s">
        <v>477</v>
      </c>
      <c r="B10" s="34"/>
      <c r="C10" s="95" t="s">
        <v>47</v>
      </c>
      <c r="D10" s="95" t="s">
        <v>47</v>
      </c>
      <c r="E10" s="16" t="s">
        <v>58</v>
      </c>
      <c r="F10" s="16" t="s">
        <v>65</v>
      </c>
      <c r="G10" s="16" t="s">
        <v>69</v>
      </c>
      <c r="H10" s="16" t="s">
        <v>73</v>
      </c>
      <c r="I10" s="16" t="s">
        <v>86</v>
      </c>
      <c r="J10" s="16" t="s">
        <v>89</v>
      </c>
      <c r="K10" s="39" t="s">
        <v>478</v>
      </c>
      <c r="L10" s="16" t="s">
        <v>111</v>
      </c>
      <c r="M10" s="17" t="s">
        <v>119</v>
      </c>
      <c r="N10" s="14"/>
    </row>
    <row r="11" spans="1:23" ht="15.75" customHeight="1">
      <c r="A11" s="18" t="s">
        <v>479</v>
      </c>
      <c r="B11" s="34" t="s">
        <v>480</v>
      </c>
      <c r="C11" s="96">
        <f>'справка №1-БАЛАНС'!H17</f>
        <v>1756</v>
      </c>
      <c r="D11" s="96">
        <f>'справка №1-БАЛАНС'!H19</f>
        <v>0</v>
      </c>
      <c r="E11" s="96">
        <f>'справка №1-БАЛАНС'!H20</f>
        <v>0</v>
      </c>
      <c r="F11" s="96">
        <f>'справка №1-БАЛАНС'!H22</f>
        <v>18391</v>
      </c>
      <c r="G11" s="96">
        <f>'справка №1-БАЛАНС'!H23</f>
        <v>0</v>
      </c>
      <c r="H11" s="98">
        <v>295</v>
      </c>
      <c r="I11" s="96">
        <f>'справка №1-БАЛАНС'!H28+'справка №1-БАЛАНС'!H31</f>
        <v>792</v>
      </c>
      <c r="J11" s="96">
        <f>'справка №1-БАЛАНС'!H29+'справка №1-БАЛАНС'!H32</f>
        <v>-203</v>
      </c>
      <c r="K11" s="98"/>
      <c r="L11" s="424">
        <f>SUM(C11:K11)</f>
        <v>21031</v>
      </c>
      <c r="M11" s="96">
        <f>'справка №1-БАЛАНС'!H39</f>
        <v>0</v>
      </c>
      <c r="N11" s="253"/>
      <c r="O11" s="188"/>
      <c r="P11" s="188"/>
      <c r="Q11" s="188"/>
      <c r="R11" s="188"/>
      <c r="S11" s="188"/>
      <c r="T11" s="188"/>
      <c r="U11" s="188"/>
      <c r="V11" s="188"/>
      <c r="W11" s="188"/>
    </row>
    <row r="12" spans="1:23" ht="12.75" customHeight="1">
      <c r="A12" s="18" t="s">
        <v>481</v>
      </c>
      <c r="B12" s="34" t="s">
        <v>482</v>
      </c>
      <c r="C12" s="97">
        <f>C13+C14</f>
        <v>0</v>
      </c>
      <c r="D12" s="97">
        <f t="shared" ref="D12:M12" si="0">D13+D14</f>
        <v>0</v>
      </c>
      <c r="E12" s="97">
        <f t="shared" si="0"/>
        <v>0</v>
      </c>
      <c r="F12" s="97">
        <f t="shared" si="0"/>
        <v>0</v>
      </c>
      <c r="G12" s="97">
        <f t="shared" si="0"/>
        <v>0</v>
      </c>
      <c r="H12" s="97">
        <f t="shared" si="0"/>
        <v>0</v>
      </c>
      <c r="I12" s="97">
        <f t="shared" si="0"/>
        <v>0</v>
      </c>
      <c r="J12" s="97">
        <f t="shared" si="0"/>
        <v>0</v>
      </c>
      <c r="K12" s="97">
        <f t="shared" si="0"/>
        <v>0</v>
      </c>
      <c r="L12" s="424">
        <f t="shared" ref="L12:L32" si="1">SUM(C12:K12)</f>
        <v>0</v>
      </c>
      <c r="M12" s="97">
        <f t="shared" si="0"/>
        <v>0</v>
      </c>
      <c r="N12" s="187"/>
      <c r="O12" s="188"/>
      <c r="P12" s="188"/>
      <c r="Q12" s="188"/>
      <c r="R12" s="188"/>
      <c r="S12" s="188"/>
      <c r="T12" s="188"/>
      <c r="U12" s="188"/>
      <c r="V12" s="188"/>
      <c r="W12" s="188"/>
    </row>
    <row r="13" spans="1:23" ht="12.75" customHeight="1">
      <c r="A13" s="21" t="s">
        <v>483</v>
      </c>
      <c r="B13" s="16" t="s">
        <v>484</v>
      </c>
      <c r="C13" s="98"/>
      <c r="D13" s="98"/>
      <c r="E13" s="98"/>
      <c r="F13" s="98"/>
      <c r="G13" s="98"/>
      <c r="H13" s="98"/>
      <c r="I13" s="98"/>
      <c r="J13" s="98"/>
      <c r="K13" s="98"/>
      <c r="L13" s="424">
        <f t="shared" si="1"/>
        <v>0</v>
      </c>
      <c r="M13" s="98"/>
      <c r="N13" s="19"/>
    </row>
    <row r="14" spans="1:23" ht="12" customHeight="1">
      <c r="A14" s="21" t="s">
        <v>485</v>
      </c>
      <c r="B14" s="16" t="s">
        <v>486</v>
      </c>
      <c r="C14" s="98"/>
      <c r="D14" s="98"/>
      <c r="E14" s="98"/>
      <c r="F14" s="98"/>
      <c r="G14" s="98"/>
      <c r="H14" s="98"/>
      <c r="I14" s="98"/>
      <c r="J14" s="98"/>
      <c r="K14" s="98"/>
      <c r="L14" s="424">
        <f t="shared" si="1"/>
        <v>0</v>
      </c>
      <c r="M14" s="98"/>
      <c r="N14" s="19"/>
    </row>
    <row r="15" spans="1:23">
      <c r="A15" s="18" t="s">
        <v>487</v>
      </c>
      <c r="B15" s="34" t="s">
        <v>488</v>
      </c>
      <c r="C15" s="99">
        <f>C11+C12</f>
        <v>1756</v>
      </c>
      <c r="D15" s="99">
        <f t="shared" ref="D15:M15" si="2">D11+D12</f>
        <v>0</v>
      </c>
      <c r="E15" s="99">
        <f t="shared" si="2"/>
        <v>0</v>
      </c>
      <c r="F15" s="99">
        <f t="shared" si="2"/>
        <v>18391</v>
      </c>
      <c r="G15" s="99">
        <f t="shared" si="2"/>
        <v>0</v>
      </c>
      <c r="H15" s="99">
        <f t="shared" si="2"/>
        <v>295</v>
      </c>
      <c r="I15" s="99">
        <f t="shared" si="2"/>
        <v>792</v>
      </c>
      <c r="J15" s="99">
        <f t="shared" si="2"/>
        <v>-203</v>
      </c>
      <c r="K15" s="99">
        <f t="shared" si="2"/>
        <v>0</v>
      </c>
      <c r="L15" s="424">
        <f t="shared" si="1"/>
        <v>21031</v>
      </c>
      <c r="M15" s="99">
        <f t="shared" si="2"/>
        <v>0</v>
      </c>
      <c r="N15" s="187"/>
      <c r="O15" s="188"/>
      <c r="P15" s="188"/>
      <c r="Q15" s="188"/>
      <c r="R15" s="188"/>
      <c r="S15" s="188"/>
      <c r="T15" s="188"/>
      <c r="U15" s="188"/>
      <c r="V15" s="188"/>
      <c r="W15" s="188"/>
    </row>
    <row r="16" spans="1:23" ht="12.75" customHeight="1">
      <c r="A16" s="18" t="s">
        <v>489</v>
      </c>
      <c r="B16" s="41" t="s">
        <v>490</v>
      </c>
      <c r="C16" s="236"/>
      <c r="D16" s="237"/>
      <c r="E16" s="237"/>
      <c r="F16" s="237"/>
      <c r="G16" s="237"/>
      <c r="H16" s="238"/>
      <c r="I16" s="252">
        <f>+'справка №1-БАЛАНС'!G31</f>
        <v>436</v>
      </c>
      <c r="J16" s="425">
        <f>+'справка №1-БАЛАНС'!G32</f>
        <v>0</v>
      </c>
      <c r="K16" s="98"/>
      <c r="L16" s="424">
        <f t="shared" si="1"/>
        <v>436</v>
      </c>
      <c r="M16" s="98"/>
      <c r="N16" s="187"/>
      <c r="O16" s="188"/>
      <c r="P16" s="188"/>
      <c r="Q16" s="188"/>
      <c r="R16" s="188"/>
      <c r="S16" s="188"/>
      <c r="T16" s="188"/>
    </row>
    <row r="17" spans="1:23" ht="12.75" customHeight="1">
      <c r="A17" s="21" t="s">
        <v>491</v>
      </c>
      <c r="B17" s="16" t="s">
        <v>492</v>
      </c>
      <c r="C17" s="100">
        <f>C18+C19</f>
        <v>0</v>
      </c>
      <c r="D17" s="100">
        <f t="shared" ref="D17:K17" si="3">D18+D19</f>
        <v>0</v>
      </c>
      <c r="E17" s="100">
        <f t="shared" si="3"/>
        <v>0</v>
      </c>
      <c r="F17" s="100">
        <f t="shared" si="3"/>
        <v>713</v>
      </c>
      <c r="G17" s="100">
        <f t="shared" si="3"/>
        <v>0</v>
      </c>
      <c r="H17" s="100">
        <f t="shared" si="3"/>
        <v>79</v>
      </c>
      <c r="I17" s="100">
        <f t="shared" si="3"/>
        <v>-792</v>
      </c>
      <c r="J17" s="100">
        <f>J18+J19</f>
        <v>0</v>
      </c>
      <c r="K17" s="100">
        <f t="shared" si="3"/>
        <v>0</v>
      </c>
      <c r="L17" s="424">
        <f t="shared" si="1"/>
        <v>0</v>
      </c>
      <c r="M17" s="100">
        <f>M18+M19</f>
        <v>0</v>
      </c>
      <c r="N17" s="187"/>
      <c r="O17" s="188"/>
      <c r="P17" s="188"/>
      <c r="Q17" s="188"/>
      <c r="R17" s="188"/>
      <c r="S17" s="188"/>
      <c r="T17" s="188"/>
      <c r="U17" s="188"/>
      <c r="V17" s="188"/>
      <c r="W17" s="188"/>
    </row>
    <row r="18" spans="1:23" ht="12" customHeight="1">
      <c r="A18" s="22" t="s">
        <v>493</v>
      </c>
      <c r="B18" s="36" t="s">
        <v>494</v>
      </c>
      <c r="C18" s="98"/>
      <c r="D18" s="98"/>
      <c r="E18" s="98"/>
      <c r="F18" s="98"/>
      <c r="G18" s="98"/>
      <c r="H18" s="98"/>
      <c r="I18" s="98"/>
      <c r="J18" s="98"/>
      <c r="K18" s="98"/>
      <c r="L18" s="424">
        <f t="shared" si="1"/>
        <v>0</v>
      </c>
      <c r="M18" s="98"/>
      <c r="N18" s="19"/>
    </row>
    <row r="19" spans="1:23" ht="12" customHeight="1">
      <c r="A19" s="22" t="s">
        <v>495</v>
      </c>
      <c r="B19" s="36" t="s">
        <v>496</v>
      </c>
      <c r="C19" s="98"/>
      <c r="D19" s="98"/>
      <c r="E19" s="98"/>
      <c r="F19" s="98">
        <v>713</v>
      </c>
      <c r="G19" s="98"/>
      <c r="H19" s="98">
        <v>79</v>
      </c>
      <c r="I19" s="98">
        <v>-792</v>
      </c>
      <c r="J19" s="98"/>
      <c r="K19" s="98"/>
      <c r="L19" s="424">
        <f t="shared" si="1"/>
        <v>0</v>
      </c>
      <c r="M19" s="98"/>
      <c r="N19" s="19"/>
    </row>
    <row r="20" spans="1:23" ht="12.75" customHeight="1">
      <c r="A20" s="21" t="s">
        <v>497</v>
      </c>
      <c r="B20" s="16" t="s">
        <v>498</v>
      </c>
      <c r="C20" s="98"/>
      <c r="D20" s="98"/>
      <c r="E20" s="98"/>
      <c r="F20" s="98">
        <v>-203</v>
      </c>
      <c r="G20" s="98"/>
      <c r="H20" s="98"/>
      <c r="I20" s="98"/>
      <c r="J20" s="98">
        <v>203</v>
      </c>
      <c r="K20" s="98"/>
      <c r="L20" s="424">
        <f t="shared" si="1"/>
        <v>0</v>
      </c>
      <c r="M20" s="98"/>
      <c r="N20" s="19"/>
    </row>
    <row r="21" spans="1:23" ht="23.25" customHeight="1">
      <c r="A21" s="21" t="s">
        <v>499</v>
      </c>
      <c r="B21" s="16" t="s">
        <v>500</v>
      </c>
      <c r="C21" s="97">
        <f>C22-C23</f>
        <v>0</v>
      </c>
      <c r="D21" s="97">
        <f t="shared" ref="D21:M21" si="4">D22-D23</f>
        <v>0</v>
      </c>
      <c r="E21" s="97">
        <f t="shared" si="4"/>
        <v>128493</v>
      </c>
      <c r="F21" s="97">
        <f t="shared" si="4"/>
        <v>0</v>
      </c>
      <c r="G21" s="97">
        <f t="shared" si="4"/>
        <v>0</v>
      </c>
      <c r="H21" s="97">
        <f t="shared" si="4"/>
        <v>0</v>
      </c>
      <c r="I21" s="97">
        <f t="shared" si="4"/>
        <v>0</v>
      </c>
      <c r="J21" s="97">
        <f t="shared" si="4"/>
        <v>0</v>
      </c>
      <c r="K21" s="97">
        <f t="shared" si="4"/>
        <v>0</v>
      </c>
      <c r="L21" s="424">
        <f t="shared" si="1"/>
        <v>128493</v>
      </c>
      <c r="M21" s="97">
        <f t="shared" si="4"/>
        <v>0</v>
      </c>
      <c r="N21" s="187"/>
      <c r="O21" s="188"/>
      <c r="P21" s="188"/>
      <c r="Q21" s="188"/>
      <c r="R21" s="188"/>
      <c r="S21" s="188"/>
      <c r="T21" s="188"/>
      <c r="U21" s="188"/>
      <c r="V21" s="188"/>
      <c r="W21" s="188"/>
    </row>
    <row r="22" spans="1:23">
      <c r="A22" s="21" t="s">
        <v>501</v>
      </c>
      <c r="B22" s="16" t="s">
        <v>502</v>
      </c>
      <c r="C22" s="239"/>
      <c r="D22" s="239"/>
      <c r="E22" s="239">
        <v>128493</v>
      </c>
      <c r="F22" s="239"/>
      <c r="G22" s="239"/>
      <c r="H22" s="239"/>
      <c r="I22" s="239"/>
      <c r="J22" s="239"/>
      <c r="K22" s="239"/>
      <c r="L22" s="424">
        <f t="shared" si="1"/>
        <v>128493</v>
      </c>
      <c r="M22" s="239"/>
      <c r="N22" s="19"/>
    </row>
    <row r="23" spans="1:23">
      <c r="A23" s="21" t="s">
        <v>503</v>
      </c>
      <c r="B23" s="16" t="s">
        <v>504</v>
      </c>
      <c r="C23" s="239"/>
      <c r="D23" s="239"/>
      <c r="E23" s="239"/>
      <c r="F23" s="239"/>
      <c r="G23" s="239"/>
      <c r="H23" s="239"/>
      <c r="I23" s="239"/>
      <c r="J23" s="239"/>
      <c r="K23" s="239"/>
      <c r="L23" s="424">
        <f t="shared" si="1"/>
        <v>0</v>
      </c>
      <c r="M23" s="239"/>
      <c r="N23" s="19"/>
    </row>
    <row r="24" spans="1:23" ht="22.5" customHeight="1">
      <c r="A24" s="21" t="s">
        <v>505</v>
      </c>
      <c r="B24" s="16" t="s">
        <v>506</v>
      </c>
      <c r="C24" s="97">
        <f>C25-C26</f>
        <v>0</v>
      </c>
      <c r="D24" s="97">
        <f t="shared" ref="D24:M24" si="5">D25-D26</f>
        <v>0</v>
      </c>
      <c r="E24" s="97">
        <f t="shared" si="5"/>
        <v>0</v>
      </c>
      <c r="F24" s="97">
        <f t="shared" si="5"/>
        <v>0</v>
      </c>
      <c r="G24" s="97">
        <f t="shared" si="5"/>
        <v>0</v>
      </c>
      <c r="H24" s="97">
        <f t="shared" si="5"/>
        <v>0</v>
      </c>
      <c r="I24" s="97">
        <f t="shared" si="5"/>
        <v>0</v>
      </c>
      <c r="J24" s="97">
        <f t="shared" si="5"/>
        <v>0</v>
      </c>
      <c r="K24" s="97">
        <f t="shared" si="5"/>
        <v>0</v>
      </c>
      <c r="L24" s="424">
        <f t="shared" si="1"/>
        <v>0</v>
      </c>
      <c r="M24" s="97">
        <f t="shared" si="5"/>
        <v>0</v>
      </c>
      <c r="N24" s="187"/>
      <c r="O24" s="188"/>
      <c r="P24" s="188"/>
      <c r="Q24" s="188"/>
      <c r="R24" s="188"/>
      <c r="S24" s="188"/>
      <c r="T24" s="188"/>
      <c r="U24" s="188"/>
      <c r="V24" s="188"/>
      <c r="W24" s="188"/>
    </row>
    <row r="25" spans="1:23">
      <c r="A25" s="21" t="s">
        <v>501</v>
      </c>
      <c r="B25" s="16" t="s">
        <v>507</v>
      </c>
      <c r="C25" s="239"/>
      <c r="D25" s="239"/>
      <c r="E25" s="239"/>
      <c r="F25" s="239"/>
      <c r="G25" s="239"/>
      <c r="H25" s="239"/>
      <c r="I25" s="239"/>
      <c r="J25" s="239"/>
      <c r="K25" s="239"/>
      <c r="L25" s="424">
        <f t="shared" si="1"/>
        <v>0</v>
      </c>
      <c r="M25" s="239"/>
      <c r="N25" s="19"/>
    </row>
    <row r="26" spans="1:23">
      <c r="A26" s="21" t="s">
        <v>503</v>
      </c>
      <c r="B26" s="16" t="s">
        <v>508</v>
      </c>
      <c r="C26" s="239"/>
      <c r="D26" s="239"/>
      <c r="E26" s="239"/>
      <c r="F26" s="239"/>
      <c r="G26" s="239"/>
      <c r="H26" s="239"/>
      <c r="I26" s="239"/>
      <c r="J26" s="239"/>
      <c r="K26" s="239"/>
      <c r="L26" s="424">
        <f t="shared" si="1"/>
        <v>0</v>
      </c>
      <c r="M26" s="239"/>
      <c r="N26" s="19"/>
    </row>
    <row r="27" spans="1:23">
      <c r="A27" s="21" t="s">
        <v>509</v>
      </c>
      <c r="B27" s="16" t="s">
        <v>510</v>
      </c>
      <c r="C27" s="98"/>
      <c r="D27" s="98"/>
      <c r="E27" s="98"/>
      <c r="F27" s="98"/>
      <c r="G27" s="98"/>
      <c r="H27" s="98"/>
      <c r="I27" s="98"/>
      <c r="J27" s="98"/>
      <c r="K27" s="98"/>
      <c r="L27" s="424">
        <f t="shared" si="1"/>
        <v>0</v>
      </c>
      <c r="M27" s="98"/>
      <c r="N27" s="19"/>
    </row>
    <row r="28" spans="1:23">
      <c r="A28" s="21" t="s">
        <v>511</v>
      </c>
      <c r="B28" s="16" t="s">
        <v>512</v>
      </c>
      <c r="C28" s="98"/>
      <c r="D28" s="98"/>
      <c r="E28" s="98"/>
      <c r="F28" s="98"/>
      <c r="G28" s="98"/>
      <c r="H28" s="98"/>
      <c r="I28" s="98"/>
      <c r="J28" s="98"/>
      <c r="K28" s="98"/>
      <c r="L28" s="424">
        <f t="shared" si="1"/>
        <v>0</v>
      </c>
      <c r="M28" s="98"/>
      <c r="N28" s="19"/>
    </row>
    <row r="29" spans="1:23" ht="14.25" customHeight="1">
      <c r="A29" s="18" t="s">
        <v>513</v>
      </c>
      <c r="B29" s="34" t="s">
        <v>514</v>
      </c>
      <c r="C29" s="97">
        <f>C17+C20+C21+C24+C28+C27+C15+C16</f>
        <v>1756</v>
      </c>
      <c r="D29" s="97">
        <f t="shared" ref="D29:M29" si="6">D17+D20+D21+D24+D28+D27+D15+D16</f>
        <v>0</v>
      </c>
      <c r="E29" s="97">
        <f t="shared" si="6"/>
        <v>128493</v>
      </c>
      <c r="F29" s="97">
        <f t="shared" si="6"/>
        <v>18901</v>
      </c>
      <c r="G29" s="97">
        <f t="shared" si="6"/>
        <v>0</v>
      </c>
      <c r="H29" s="97">
        <f t="shared" si="6"/>
        <v>374</v>
      </c>
      <c r="I29" s="97">
        <f t="shared" si="6"/>
        <v>436</v>
      </c>
      <c r="J29" s="97">
        <f t="shared" si="6"/>
        <v>0</v>
      </c>
      <c r="K29" s="97">
        <f t="shared" si="6"/>
        <v>0</v>
      </c>
      <c r="L29" s="424">
        <f t="shared" si="1"/>
        <v>149960</v>
      </c>
      <c r="M29" s="97">
        <f t="shared" si="6"/>
        <v>0</v>
      </c>
      <c r="N29" s="253"/>
      <c r="O29" s="188"/>
      <c r="P29" s="188"/>
      <c r="Q29" s="188"/>
      <c r="R29" s="188"/>
      <c r="S29" s="188"/>
      <c r="T29" s="188"/>
      <c r="U29" s="188"/>
      <c r="V29" s="188"/>
      <c r="W29" s="188"/>
    </row>
    <row r="30" spans="1:23" ht="23.25" customHeight="1">
      <c r="A30" s="21" t="s">
        <v>515</v>
      </c>
      <c r="B30" s="16" t="s">
        <v>516</v>
      </c>
      <c r="C30" s="98"/>
      <c r="D30" s="98"/>
      <c r="E30" s="98"/>
      <c r="F30" s="98"/>
      <c r="G30" s="98"/>
      <c r="H30" s="98"/>
      <c r="I30" s="98"/>
      <c r="J30" s="98"/>
      <c r="K30" s="98"/>
      <c r="L30" s="424">
        <f t="shared" si="1"/>
        <v>0</v>
      </c>
      <c r="M30" s="98"/>
      <c r="N30" s="19"/>
    </row>
    <row r="31" spans="1:23" ht="24" customHeight="1">
      <c r="A31" s="21" t="s">
        <v>517</v>
      </c>
      <c r="B31" s="16" t="s">
        <v>518</v>
      </c>
      <c r="C31" s="98"/>
      <c r="D31" s="98"/>
      <c r="E31" s="98"/>
      <c r="F31" s="98"/>
      <c r="G31" s="98"/>
      <c r="H31" s="98"/>
      <c r="I31" s="98"/>
      <c r="J31" s="98"/>
      <c r="K31" s="98"/>
      <c r="L31" s="424">
        <f t="shared" si="1"/>
        <v>0</v>
      </c>
      <c r="M31" s="98"/>
      <c r="N31" s="19"/>
    </row>
    <row r="32" spans="1:23" ht="23.25" customHeight="1">
      <c r="A32" s="18" t="s">
        <v>519</v>
      </c>
      <c r="B32" s="34" t="s">
        <v>520</v>
      </c>
      <c r="C32" s="97">
        <f t="shared" ref="C32:K32" si="7">C29+C30+C31</f>
        <v>1756</v>
      </c>
      <c r="D32" s="97">
        <f t="shared" si="7"/>
        <v>0</v>
      </c>
      <c r="E32" s="97">
        <f t="shared" si="7"/>
        <v>128493</v>
      </c>
      <c r="F32" s="97">
        <f t="shared" si="7"/>
        <v>18901</v>
      </c>
      <c r="G32" s="97">
        <f t="shared" si="7"/>
        <v>0</v>
      </c>
      <c r="H32" s="97">
        <f t="shared" si="7"/>
        <v>374</v>
      </c>
      <c r="I32" s="97">
        <f t="shared" si="7"/>
        <v>436</v>
      </c>
      <c r="J32" s="97">
        <f t="shared" si="7"/>
        <v>0</v>
      </c>
      <c r="K32" s="97">
        <f t="shared" si="7"/>
        <v>0</v>
      </c>
      <c r="L32" s="424">
        <f t="shared" si="1"/>
        <v>149960</v>
      </c>
      <c r="M32" s="97">
        <f>M29+M30+M31</f>
        <v>0</v>
      </c>
      <c r="N32" s="187"/>
      <c r="O32" s="188"/>
      <c r="P32" s="188"/>
      <c r="Q32" s="188"/>
      <c r="R32" s="188"/>
      <c r="S32" s="188"/>
      <c r="T32" s="188"/>
      <c r="U32" s="188"/>
      <c r="V32" s="188"/>
      <c r="W32" s="188"/>
    </row>
    <row r="33" spans="1:14" ht="14.25" customHeight="1">
      <c r="A33" s="426"/>
      <c r="B33" s="427"/>
      <c r="C33" s="23"/>
      <c r="D33" s="23"/>
      <c r="E33" s="23"/>
      <c r="F33" s="23"/>
      <c r="G33" s="23"/>
      <c r="H33" s="23"/>
      <c r="I33" s="23"/>
      <c r="J33" s="23"/>
      <c r="K33" s="23"/>
      <c r="L33" s="428"/>
      <c r="M33" s="428"/>
      <c r="N33" s="19"/>
    </row>
    <row r="34" spans="1:14" ht="23.25" customHeight="1">
      <c r="A34" s="426"/>
      <c r="B34" s="427"/>
      <c r="C34" s="23"/>
      <c r="D34" s="23"/>
      <c r="E34" s="23"/>
      <c r="F34" s="23"/>
      <c r="G34" s="23"/>
      <c r="H34" s="23"/>
      <c r="I34" s="23"/>
      <c r="J34" s="23"/>
      <c r="K34" s="23"/>
      <c r="L34" s="428"/>
      <c r="M34" s="429"/>
      <c r="N34" s="19"/>
    </row>
    <row r="35" spans="1:14">
      <c r="A35" s="561" t="s">
        <v>867</v>
      </c>
      <c r="B35" s="37"/>
      <c r="C35" s="24"/>
      <c r="D35" s="608" t="s">
        <v>521</v>
      </c>
      <c r="E35" s="608"/>
      <c r="F35" s="608"/>
      <c r="G35" s="608"/>
      <c r="H35" s="608"/>
      <c r="I35" s="608"/>
      <c r="J35" s="24" t="s">
        <v>856</v>
      </c>
      <c r="K35" s="24"/>
      <c r="L35" s="608"/>
      <c r="M35" s="608"/>
      <c r="N35" s="19"/>
    </row>
    <row r="36" spans="1:14">
      <c r="A36" s="430"/>
      <c r="B36" s="431"/>
      <c r="C36" s="432"/>
      <c r="D36" s="432"/>
      <c r="E36" s="432"/>
      <c r="F36" s="432"/>
      <c r="G36" s="432"/>
      <c r="H36" s="432"/>
      <c r="I36" s="432"/>
      <c r="J36" s="432"/>
      <c r="K36" s="432"/>
      <c r="L36" s="432"/>
      <c r="M36" s="433"/>
    </row>
    <row r="37" spans="1:14">
      <c r="A37" s="430"/>
      <c r="B37" s="431"/>
      <c r="C37" s="432"/>
      <c r="D37" s="432"/>
      <c r="E37" s="432"/>
      <c r="F37" s="432"/>
      <c r="G37" s="432"/>
      <c r="H37" s="432"/>
      <c r="I37" s="432"/>
      <c r="J37" s="432"/>
      <c r="K37" s="432"/>
      <c r="L37" s="432"/>
      <c r="M37" s="433"/>
    </row>
    <row r="38" spans="1:14">
      <c r="A38" s="430"/>
      <c r="B38" s="431"/>
      <c r="C38" s="432"/>
      <c r="D38" s="432"/>
      <c r="E38" s="432"/>
      <c r="F38" s="432"/>
      <c r="G38" s="432"/>
      <c r="H38" s="432"/>
      <c r="I38" s="432"/>
      <c r="J38" s="432"/>
      <c r="K38" s="432"/>
      <c r="L38" s="432"/>
      <c r="M38" s="433"/>
    </row>
    <row r="39" spans="1:14">
      <c r="A39" s="430"/>
      <c r="B39" s="431"/>
      <c r="C39" s="432"/>
      <c r="D39" s="432"/>
      <c r="E39" s="432"/>
      <c r="F39" s="432"/>
      <c r="G39" s="432"/>
      <c r="H39" s="432"/>
      <c r="I39" s="432"/>
      <c r="J39" s="432"/>
      <c r="K39" s="432"/>
      <c r="L39" s="432"/>
      <c r="M39" s="433"/>
    </row>
    <row r="40" spans="1:14">
      <c r="M40" s="26"/>
    </row>
    <row r="41" spans="1:14">
      <c r="M41" s="26"/>
    </row>
    <row r="42" spans="1:14">
      <c r="M42" s="26"/>
    </row>
    <row r="43" spans="1:14">
      <c r="M43" s="26"/>
    </row>
    <row r="44" spans="1:14">
      <c r="M44" s="26"/>
    </row>
    <row r="45" spans="1:14">
      <c r="M45" s="26"/>
    </row>
    <row r="46" spans="1:14">
      <c r="M46" s="26"/>
    </row>
    <row r="47" spans="1:14">
      <c r="M47" s="26"/>
    </row>
    <row r="48" spans="1:14">
      <c r="M48" s="26"/>
    </row>
    <row r="49" spans="13:13">
      <c r="M49" s="26"/>
    </row>
    <row r="50" spans="13:13">
      <c r="M50" s="26"/>
    </row>
    <row r="51" spans="13:13">
      <c r="M51" s="26"/>
    </row>
    <row r="52" spans="13:13">
      <c r="M52" s="26"/>
    </row>
    <row r="53" spans="13:13">
      <c r="M53" s="26"/>
    </row>
    <row r="54" spans="13:13">
      <c r="M54" s="26"/>
    </row>
    <row r="55" spans="13:13">
      <c r="M55" s="26"/>
    </row>
    <row r="56" spans="13:13">
      <c r="M56" s="26"/>
    </row>
    <row r="57" spans="13:13">
      <c r="M57" s="26"/>
    </row>
    <row r="58" spans="13:13">
      <c r="M58" s="26"/>
    </row>
    <row r="59" spans="13:13">
      <c r="M59" s="26"/>
    </row>
    <row r="60" spans="13:13">
      <c r="M60" s="26"/>
    </row>
    <row r="61" spans="13:13">
      <c r="M61" s="26"/>
    </row>
    <row r="62" spans="13:13">
      <c r="M62" s="26"/>
    </row>
    <row r="63" spans="13:13">
      <c r="M63" s="26"/>
    </row>
    <row r="64" spans="13:13">
      <c r="M64" s="26"/>
    </row>
    <row r="65" spans="13:13">
      <c r="M65" s="26"/>
    </row>
    <row r="66" spans="13:13">
      <c r="M66" s="26"/>
    </row>
    <row r="67" spans="13:13">
      <c r="M67" s="26"/>
    </row>
    <row r="68" spans="13:13">
      <c r="M68" s="26"/>
    </row>
    <row r="69" spans="13:13">
      <c r="M69" s="26"/>
    </row>
    <row r="70" spans="13:13">
      <c r="M70" s="26"/>
    </row>
    <row r="71" spans="13:13">
      <c r="M71" s="26"/>
    </row>
    <row r="72" spans="13:13">
      <c r="M72" s="26"/>
    </row>
    <row r="73" spans="13:13">
      <c r="M73" s="26"/>
    </row>
    <row r="74" spans="13:13">
      <c r="M74" s="26"/>
    </row>
    <row r="75" spans="13:13">
      <c r="M75" s="26"/>
    </row>
    <row r="76" spans="13:13">
      <c r="M76" s="26"/>
    </row>
    <row r="77" spans="13:13">
      <c r="M77" s="26"/>
    </row>
    <row r="78" spans="13:13">
      <c r="M78" s="26"/>
    </row>
    <row r="79" spans="13:13">
      <c r="M79" s="26"/>
    </row>
    <row r="80" spans="13:13">
      <c r="M80" s="26"/>
    </row>
    <row r="81" spans="13:13">
      <c r="M81" s="26"/>
    </row>
    <row r="82" spans="13:13">
      <c r="M82" s="26"/>
    </row>
    <row r="83" spans="13:13">
      <c r="M83" s="26"/>
    </row>
    <row r="84" spans="13:13">
      <c r="M84" s="26"/>
    </row>
    <row r="85" spans="13:13">
      <c r="M85" s="26"/>
    </row>
    <row r="86" spans="13:13">
      <c r="M86" s="26"/>
    </row>
    <row r="87" spans="13:13">
      <c r="M87" s="26"/>
    </row>
    <row r="88" spans="13:13">
      <c r="M88" s="26"/>
    </row>
    <row r="89" spans="13:13">
      <c r="M89" s="26"/>
    </row>
    <row r="90" spans="13:13">
      <c r="M90" s="26"/>
    </row>
    <row r="91" spans="13:13">
      <c r="M91" s="26"/>
    </row>
    <row r="92" spans="13:13">
      <c r="M92" s="26"/>
    </row>
    <row r="93" spans="13:13">
      <c r="M93" s="26"/>
    </row>
    <row r="94" spans="13:13">
      <c r="M94" s="26"/>
    </row>
    <row r="95" spans="13:13">
      <c r="M95" s="26"/>
    </row>
    <row r="96" spans="13:13">
      <c r="M96" s="26"/>
    </row>
    <row r="97" spans="13:13">
      <c r="M97" s="26"/>
    </row>
    <row r="98" spans="13:13">
      <c r="M98" s="26"/>
    </row>
    <row r="99" spans="13:13">
      <c r="M99" s="26"/>
    </row>
    <row r="100" spans="13:13">
      <c r="M100" s="26"/>
    </row>
    <row r="101" spans="13:13">
      <c r="M101" s="26"/>
    </row>
    <row r="102" spans="13:13">
      <c r="M102" s="26"/>
    </row>
    <row r="103" spans="13:13">
      <c r="M103" s="26"/>
    </row>
    <row r="104" spans="13:13">
      <c r="M104" s="26"/>
    </row>
    <row r="105" spans="13:13">
      <c r="M105" s="26"/>
    </row>
    <row r="106" spans="13:13">
      <c r="M106" s="26"/>
    </row>
    <row r="107" spans="13:13">
      <c r="M107" s="26"/>
    </row>
    <row r="108" spans="13:13">
      <c r="M108" s="26"/>
    </row>
    <row r="109" spans="13:13">
      <c r="M109" s="26"/>
    </row>
    <row r="110" spans="13:13">
      <c r="M110" s="26"/>
    </row>
    <row r="111" spans="13:13">
      <c r="M111" s="26"/>
    </row>
    <row r="112" spans="13:13">
      <c r="M112" s="26"/>
    </row>
    <row r="113" spans="13:13">
      <c r="M113" s="26"/>
    </row>
    <row r="114" spans="13:13">
      <c r="M114" s="26"/>
    </row>
    <row r="115" spans="13:13">
      <c r="M115" s="26"/>
    </row>
    <row r="116" spans="13:13">
      <c r="M116" s="26"/>
    </row>
    <row r="117" spans="13:13">
      <c r="M117" s="26"/>
    </row>
    <row r="118" spans="13:13">
      <c r="M118" s="26"/>
    </row>
    <row r="119" spans="13:13">
      <c r="M119" s="26"/>
    </row>
    <row r="120" spans="13:13">
      <c r="M120" s="26"/>
    </row>
    <row r="121" spans="13:13">
      <c r="M121" s="26"/>
    </row>
    <row r="122" spans="13:13">
      <c r="M122" s="26"/>
    </row>
    <row r="123" spans="13:13">
      <c r="M123" s="26"/>
    </row>
    <row r="124" spans="13:13">
      <c r="M124" s="26"/>
    </row>
    <row r="125" spans="13:13">
      <c r="M125" s="26"/>
    </row>
    <row r="126" spans="13:13">
      <c r="M126" s="26"/>
    </row>
    <row r="127" spans="13:13">
      <c r="M127" s="26"/>
    </row>
    <row r="128" spans="13:13">
      <c r="M128" s="26"/>
    </row>
    <row r="129" spans="13:13">
      <c r="M129" s="26"/>
    </row>
    <row r="130" spans="13:13">
      <c r="M130" s="26"/>
    </row>
    <row r="131" spans="13:13">
      <c r="M131" s="26"/>
    </row>
    <row r="132" spans="13:13">
      <c r="M132" s="26"/>
    </row>
    <row r="133" spans="13:13">
      <c r="M133" s="26"/>
    </row>
    <row r="134" spans="13:13">
      <c r="M134" s="26"/>
    </row>
    <row r="135" spans="13:13">
      <c r="M135" s="26"/>
    </row>
    <row r="136" spans="13:13">
      <c r="M136" s="26"/>
    </row>
    <row r="137" spans="13:13">
      <c r="M137" s="26"/>
    </row>
    <row r="138" spans="13:13">
      <c r="M138" s="26"/>
    </row>
    <row r="139" spans="13:13">
      <c r="M139" s="26"/>
    </row>
    <row r="140" spans="13:13">
      <c r="M140" s="26"/>
    </row>
    <row r="141" spans="13:13">
      <c r="M141" s="26"/>
    </row>
    <row r="142" spans="13:13">
      <c r="M142" s="26"/>
    </row>
    <row r="143" spans="13:13">
      <c r="M143" s="26"/>
    </row>
    <row r="144" spans="13:13">
      <c r="M144" s="26"/>
    </row>
    <row r="145" spans="13:13">
      <c r="M145" s="26"/>
    </row>
    <row r="146" spans="13:13">
      <c r="M146" s="26"/>
    </row>
    <row r="147" spans="13:13">
      <c r="M147" s="26"/>
    </row>
    <row r="148" spans="13:13">
      <c r="M148" s="26"/>
    </row>
    <row r="149" spans="13:13">
      <c r="M149" s="26"/>
    </row>
    <row r="150" spans="13:13">
      <c r="M150" s="26"/>
    </row>
    <row r="151" spans="13:13">
      <c r="M151" s="26"/>
    </row>
    <row r="152" spans="13:13">
      <c r="M152" s="26"/>
    </row>
    <row r="153" spans="13:13">
      <c r="M153" s="26"/>
    </row>
    <row r="154" spans="13:13">
      <c r="M154" s="26"/>
    </row>
    <row r="155" spans="13:13">
      <c r="M155" s="26"/>
    </row>
    <row r="156" spans="13:13">
      <c r="M156" s="26"/>
    </row>
    <row r="157" spans="13:13">
      <c r="M157" s="26"/>
    </row>
    <row r="158" spans="13:13">
      <c r="M158" s="26"/>
    </row>
    <row r="159" spans="13:13">
      <c r="M159" s="26"/>
    </row>
    <row r="160" spans="13:13">
      <c r="M160" s="26"/>
    </row>
    <row r="161" spans="13:13">
      <c r="M161" s="26"/>
    </row>
    <row r="162" spans="13:13">
      <c r="M162" s="26"/>
    </row>
    <row r="163" spans="13:13">
      <c r="M163" s="26"/>
    </row>
    <row r="164" spans="13:13">
      <c r="M164" s="26"/>
    </row>
    <row r="165" spans="13:13">
      <c r="M165" s="26"/>
    </row>
    <row r="166" spans="13:13">
      <c r="M166" s="26"/>
    </row>
    <row r="167" spans="13:13">
      <c r="M167" s="26"/>
    </row>
    <row r="168" spans="13:13">
      <c r="M168" s="26"/>
    </row>
    <row r="169" spans="13:13">
      <c r="M169" s="26"/>
    </row>
    <row r="170" spans="13:13">
      <c r="M170" s="26"/>
    </row>
    <row r="171" spans="13:13">
      <c r="M171" s="26"/>
    </row>
    <row r="172" spans="13:13">
      <c r="M172" s="26"/>
    </row>
    <row r="173" spans="13:13">
      <c r="M173" s="26"/>
    </row>
    <row r="174" spans="13:13">
      <c r="M174" s="26"/>
    </row>
    <row r="175" spans="13:13">
      <c r="M175" s="26"/>
    </row>
    <row r="176" spans="13:13">
      <c r="M176" s="26"/>
    </row>
    <row r="177" spans="13:13">
      <c r="M177" s="26"/>
    </row>
    <row r="178" spans="13:13">
      <c r="M178" s="26"/>
    </row>
    <row r="179" spans="13:13">
      <c r="M179" s="26"/>
    </row>
    <row r="180" spans="13:13">
      <c r="M180" s="26"/>
    </row>
    <row r="181" spans="13:13">
      <c r="M181" s="26"/>
    </row>
    <row r="182" spans="13:13">
      <c r="M182" s="26"/>
    </row>
    <row r="183" spans="13:13">
      <c r="M183" s="26"/>
    </row>
    <row r="184" spans="13:13">
      <c r="M184" s="26"/>
    </row>
    <row r="185" spans="13:13">
      <c r="M185" s="26"/>
    </row>
    <row r="186" spans="13:13">
      <c r="M186" s="26"/>
    </row>
    <row r="187" spans="13:13">
      <c r="M187" s="26"/>
    </row>
    <row r="188" spans="13:13">
      <c r="M188" s="26"/>
    </row>
    <row r="189" spans="13:13">
      <c r="M189" s="26"/>
    </row>
    <row r="190" spans="13:13">
      <c r="M190" s="26"/>
    </row>
    <row r="191" spans="13:13">
      <c r="M191" s="26"/>
    </row>
    <row r="192" spans="13:13">
      <c r="M192" s="26"/>
    </row>
    <row r="193" spans="13:13">
      <c r="M193" s="26"/>
    </row>
    <row r="194" spans="13:13">
      <c r="M194" s="26"/>
    </row>
    <row r="195" spans="13:13">
      <c r="M195" s="26"/>
    </row>
    <row r="196" spans="13:13">
      <c r="M196" s="26"/>
    </row>
    <row r="197" spans="13:13">
      <c r="M197" s="26"/>
    </row>
    <row r="198" spans="13:13">
      <c r="M198" s="26"/>
    </row>
    <row r="199" spans="13:13">
      <c r="M199" s="26"/>
    </row>
    <row r="200" spans="13:13">
      <c r="M200" s="26"/>
    </row>
    <row r="201" spans="13:13">
      <c r="M201" s="26"/>
    </row>
    <row r="202" spans="13:13">
      <c r="M202" s="26"/>
    </row>
    <row r="203" spans="13:13">
      <c r="M203" s="26"/>
    </row>
    <row r="204" spans="13:13">
      <c r="M204" s="26"/>
    </row>
    <row r="205" spans="13:13">
      <c r="M205" s="26"/>
    </row>
    <row r="206" spans="13:13">
      <c r="M206" s="26"/>
    </row>
    <row r="207" spans="13:13">
      <c r="M207" s="26"/>
    </row>
    <row r="208" spans="13:13">
      <c r="M208" s="26"/>
    </row>
    <row r="209" spans="13:13">
      <c r="M209" s="26"/>
    </row>
    <row r="210" spans="13:13">
      <c r="M210" s="26"/>
    </row>
    <row r="211" spans="13:13">
      <c r="M211" s="26"/>
    </row>
    <row r="212" spans="13:13">
      <c r="M212" s="26"/>
    </row>
    <row r="213" spans="13:13">
      <c r="M213" s="26"/>
    </row>
    <row r="214" spans="13:13">
      <c r="M214" s="26"/>
    </row>
    <row r="215" spans="13:13">
      <c r="M215" s="26"/>
    </row>
    <row r="216" spans="13:13">
      <c r="M216" s="26"/>
    </row>
    <row r="217" spans="13:13">
      <c r="M217" s="26"/>
    </row>
    <row r="218" spans="13:13">
      <c r="M218" s="26"/>
    </row>
    <row r="219" spans="13:13">
      <c r="M219" s="26"/>
    </row>
    <row r="220" spans="13:13">
      <c r="M220" s="26"/>
    </row>
    <row r="221" spans="13:13">
      <c r="M221" s="26"/>
    </row>
    <row r="222" spans="13:13">
      <c r="M222" s="26"/>
    </row>
    <row r="223" spans="13:13">
      <c r="M223" s="26"/>
    </row>
    <row r="224" spans="13:13">
      <c r="M224" s="26"/>
    </row>
    <row r="225" spans="13:13">
      <c r="M225" s="26"/>
    </row>
    <row r="226" spans="13:13">
      <c r="M226" s="26"/>
    </row>
    <row r="227" spans="13:13">
      <c r="M227" s="26"/>
    </row>
    <row r="228" spans="13:13">
      <c r="M228" s="26"/>
    </row>
    <row r="229" spans="13:13">
      <c r="M229" s="26"/>
    </row>
    <row r="230" spans="13:13">
      <c r="M230" s="26"/>
    </row>
    <row r="231" spans="13:13">
      <c r="M231" s="26"/>
    </row>
    <row r="232" spans="13:13">
      <c r="M232" s="26"/>
    </row>
    <row r="233" spans="13:13">
      <c r="M233" s="26"/>
    </row>
    <row r="234" spans="13:13">
      <c r="M234" s="26"/>
    </row>
    <row r="235" spans="13:13">
      <c r="M235" s="26"/>
    </row>
    <row r="236" spans="13:13">
      <c r="M236" s="26"/>
    </row>
    <row r="237" spans="13:13">
      <c r="M237" s="26"/>
    </row>
    <row r="238" spans="13:13">
      <c r="M238" s="26"/>
    </row>
    <row r="239" spans="13:13">
      <c r="M239" s="26"/>
    </row>
    <row r="240" spans="13:13">
      <c r="M240" s="26"/>
    </row>
    <row r="241" spans="13:13">
      <c r="M241" s="26"/>
    </row>
    <row r="242" spans="13:13">
      <c r="M242" s="26"/>
    </row>
    <row r="243" spans="13:13">
      <c r="M243" s="26"/>
    </row>
    <row r="244" spans="13:13">
      <c r="M244" s="26"/>
    </row>
    <row r="245" spans="13:13">
      <c r="M245" s="26"/>
    </row>
    <row r="246" spans="13:13">
      <c r="M246" s="26"/>
    </row>
    <row r="247" spans="13:13">
      <c r="M247" s="26"/>
    </row>
    <row r="248" spans="13:13">
      <c r="M248" s="26"/>
    </row>
    <row r="249" spans="13:13">
      <c r="M249" s="26"/>
    </row>
    <row r="250" spans="13:13">
      <c r="M250" s="26"/>
    </row>
    <row r="251" spans="13:13">
      <c r="M251" s="26"/>
    </row>
    <row r="252" spans="13:13">
      <c r="M252" s="26"/>
    </row>
    <row r="253" spans="13:13">
      <c r="M253" s="26"/>
    </row>
    <row r="254" spans="13:13">
      <c r="M254" s="26"/>
    </row>
    <row r="255" spans="13:13">
      <c r="M255" s="26"/>
    </row>
    <row r="256" spans="13:13">
      <c r="M256" s="26"/>
    </row>
    <row r="257" spans="13:13">
      <c r="M257" s="26"/>
    </row>
    <row r="258" spans="13:13">
      <c r="M258" s="26"/>
    </row>
    <row r="259" spans="13:13">
      <c r="M259" s="26"/>
    </row>
    <row r="260" spans="13:13">
      <c r="M260" s="26"/>
    </row>
    <row r="261" spans="13:13">
      <c r="M261" s="26"/>
    </row>
    <row r="262" spans="13:13">
      <c r="M262" s="26"/>
    </row>
    <row r="263" spans="13:13">
      <c r="M263" s="26"/>
    </row>
    <row r="264" spans="13:13">
      <c r="M264" s="26"/>
    </row>
    <row r="265" spans="13:13">
      <c r="M265" s="26"/>
    </row>
    <row r="266" spans="13:13">
      <c r="M266" s="26"/>
    </row>
    <row r="267" spans="13:13">
      <c r="M267" s="26"/>
    </row>
    <row r="268" spans="13:13">
      <c r="M268" s="26"/>
    </row>
    <row r="269" spans="13:13">
      <c r="M269" s="26"/>
    </row>
    <row r="270" spans="13:13">
      <c r="M270" s="26"/>
    </row>
    <row r="271" spans="13:13">
      <c r="M271" s="26"/>
    </row>
    <row r="272" spans="13:13">
      <c r="M272" s="26"/>
    </row>
    <row r="273" spans="13:13">
      <c r="M273" s="26"/>
    </row>
    <row r="274" spans="13:13">
      <c r="M274" s="26"/>
    </row>
    <row r="275" spans="13:13">
      <c r="M275" s="26"/>
    </row>
    <row r="276" spans="13:13">
      <c r="M276" s="26"/>
    </row>
    <row r="277" spans="13:13">
      <c r="M277" s="26"/>
    </row>
    <row r="278" spans="13:13">
      <c r="M278" s="26"/>
    </row>
    <row r="279" spans="13:13">
      <c r="M279" s="26"/>
    </row>
    <row r="280" spans="13:13">
      <c r="M280" s="26"/>
    </row>
    <row r="281" spans="13:13">
      <c r="M281" s="26"/>
    </row>
    <row r="282" spans="13:13">
      <c r="M282" s="26"/>
    </row>
    <row r="283" spans="13:13">
      <c r="M283" s="26"/>
    </row>
    <row r="284" spans="13:13">
      <c r="M284" s="26"/>
    </row>
    <row r="285" spans="13:13">
      <c r="M285" s="26"/>
    </row>
    <row r="286" spans="13:13">
      <c r="M286" s="26"/>
    </row>
    <row r="287" spans="13:13">
      <c r="M287" s="26"/>
    </row>
    <row r="288" spans="13:13">
      <c r="M288" s="26"/>
    </row>
    <row r="289" spans="13:13">
      <c r="M289" s="26"/>
    </row>
    <row r="290" spans="13:13">
      <c r="M290" s="26"/>
    </row>
    <row r="291" spans="13:13">
      <c r="M291" s="26"/>
    </row>
    <row r="292" spans="13:13">
      <c r="M292" s="26"/>
    </row>
    <row r="293" spans="13:13">
      <c r="M293" s="26"/>
    </row>
    <row r="294" spans="13:13">
      <c r="M294" s="26"/>
    </row>
    <row r="295" spans="13:13">
      <c r="M295" s="26"/>
    </row>
    <row r="296" spans="13:13">
      <c r="M296" s="26"/>
    </row>
    <row r="297" spans="13:13">
      <c r="M297" s="26"/>
    </row>
    <row r="298" spans="13:13">
      <c r="M298" s="26"/>
    </row>
    <row r="299" spans="13:13">
      <c r="M299" s="26"/>
    </row>
    <row r="300" spans="13:13">
      <c r="M300" s="26"/>
    </row>
    <row r="301" spans="13:13">
      <c r="M301" s="26"/>
    </row>
    <row r="302" spans="13:13">
      <c r="M302" s="26"/>
    </row>
    <row r="303" spans="13:13">
      <c r="M303" s="26"/>
    </row>
    <row r="304" spans="13:13">
      <c r="M304" s="26"/>
    </row>
    <row r="305" spans="13:13">
      <c r="M305" s="26"/>
    </row>
    <row r="306" spans="13:13">
      <c r="M306" s="26"/>
    </row>
    <row r="307" spans="13:13">
      <c r="M307" s="26"/>
    </row>
    <row r="308" spans="13:13">
      <c r="M308" s="26"/>
    </row>
    <row r="309" spans="13:13">
      <c r="M309" s="26"/>
    </row>
    <row r="310" spans="13:13">
      <c r="M310" s="26"/>
    </row>
    <row r="311" spans="13:13">
      <c r="M311" s="26"/>
    </row>
    <row r="312" spans="13:13">
      <c r="M312" s="26"/>
    </row>
    <row r="313" spans="13:13">
      <c r="M313" s="26"/>
    </row>
    <row r="314" spans="13:13">
      <c r="M314" s="26"/>
    </row>
    <row r="315" spans="13:13">
      <c r="M315" s="26"/>
    </row>
    <row r="316" spans="13:13">
      <c r="M316" s="26"/>
    </row>
    <row r="317" spans="13:13">
      <c r="M317" s="26"/>
    </row>
    <row r="318" spans="13:13">
      <c r="M318" s="26"/>
    </row>
    <row r="319" spans="13:13">
      <c r="M319" s="26"/>
    </row>
    <row r="320" spans="13:13">
      <c r="M320" s="26"/>
    </row>
    <row r="321" spans="13:13">
      <c r="M321" s="26"/>
    </row>
    <row r="322" spans="13:13">
      <c r="M322" s="26"/>
    </row>
    <row r="323" spans="13:13">
      <c r="M323" s="26"/>
    </row>
    <row r="324" spans="13:13">
      <c r="M324" s="26"/>
    </row>
    <row r="325" spans="13:13">
      <c r="M325" s="26"/>
    </row>
    <row r="326" spans="13:13">
      <c r="M326" s="26"/>
    </row>
    <row r="327" spans="13:13">
      <c r="M327" s="26"/>
    </row>
    <row r="328" spans="13:13">
      <c r="M328" s="26"/>
    </row>
    <row r="329" spans="13:13">
      <c r="M329" s="26"/>
    </row>
    <row r="330" spans="13:13">
      <c r="M330" s="26"/>
    </row>
    <row r="331" spans="13:13">
      <c r="M331" s="26"/>
    </row>
    <row r="332" spans="13:13">
      <c r="M332" s="26"/>
    </row>
    <row r="333" spans="13:13">
      <c r="M333" s="26"/>
    </row>
    <row r="334" spans="13:13">
      <c r="M334" s="26"/>
    </row>
    <row r="335" spans="13:13">
      <c r="M335" s="26"/>
    </row>
    <row r="336" spans="13:13">
      <c r="M336" s="26"/>
    </row>
    <row r="337" spans="13:13">
      <c r="M337" s="26"/>
    </row>
    <row r="338" spans="13:13">
      <c r="M338" s="26"/>
    </row>
    <row r="339" spans="13:13">
      <c r="M339" s="26"/>
    </row>
    <row r="340" spans="13:13">
      <c r="M340" s="26"/>
    </row>
    <row r="341" spans="13:13">
      <c r="M341" s="26"/>
    </row>
    <row r="342" spans="13:13">
      <c r="M342" s="26"/>
    </row>
    <row r="343" spans="13:13">
      <c r="M343" s="26"/>
    </row>
    <row r="344" spans="13:13">
      <c r="M344" s="26"/>
    </row>
    <row r="345" spans="13:13">
      <c r="M345" s="26"/>
    </row>
    <row r="346" spans="13:13">
      <c r="M346" s="26"/>
    </row>
    <row r="347" spans="13:13">
      <c r="M347" s="26"/>
    </row>
    <row r="348" spans="13:13">
      <c r="M348" s="26"/>
    </row>
    <row r="349" spans="13:13">
      <c r="M349" s="26"/>
    </row>
    <row r="350" spans="13:13">
      <c r="M350" s="26"/>
    </row>
    <row r="351" spans="13:13">
      <c r="M351" s="26"/>
    </row>
    <row r="352" spans="13:13">
      <c r="M352" s="26"/>
    </row>
    <row r="353" spans="13:13">
      <c r="M353" s="26"/>
    </row>
    <row r="354" spans="13:13">
      <c r="M354" s="26"/>
    </row>
    <row r="355" spans="13:13">
      <c r="M355" s="26"/>
    </row>
    <row r="356" spans="13:13">
      <c r="M356" s="26"/>
    </row>
    <row r="357" spans="13:13">
      <c r="M357" s="26"/>
    </row>
    <row r="358" spans="13:13">
      <c r="M358" s="26"/>
    </row>
    <row r="359" spans="13:13">
      <c r="M359" s="26"/>
    </row>
    <row r="360" spans="13:13">
      <c r="M360" s="26"/>
    </row>
    <row r="361" spans="13:13">
      <c r="M361" s="26"/>
    </row>
    <row r="362" spans="13:13">
      <c r="M362" s="26"/>
    </row>
    <row r="363" spans="13:13">
      <c r="M363" s="26"/>
    </row>
    <row r="364" spans="13:13">
      <c r="M364" s="26"/>
    </row>
    <row r="365" spans="13:13">
      <c r="M365" s="26"/>
    </row>
    <row r="366" spans="13:13">
      <c r="M366" s="26"/>
    </row>
    <row r="367" spans="13:13">
      <c r="M367" s="26"/>
    </row>
    <row r="368" spans="13:13">
      <c r="M368" s="26"/>
    </row>
    <row r="369" spans="13:13">
      <c r="M369" s="26"/>
    </row>
    <row r="370" spans="13:13">
      <c r="M370" s="26"/>
    </row>
    <row r="371" spans="13:13">
      <c r="M371" s="26"/>
    </row>
    <row r="372" spans="13:13">
      <c r="M372" s="26"/>
    </row>
    <row r="373" spans="13:13">
      <c r="M373" s="26"/>
    </row>
    <row r="374" spans="13:13">
      <c r="M374" s="26"/>
    </row>
    <row r="375" spans="13:13">
      <c r="M375" s="26"/>
    </row>
    <row r="376" spans="13:13">
      <c r="M376" s="26"/>
    </row>
    <row r="377" spans="13:13">
      <c r="M377" s="26"/>
    </row>
    <row r="378" spans="13:13">
      <c r="M378" s="26"/>
    </row>
    <row r="379" spans="13:13">
      <c r="M379" s="26"/>
    </row>
    <row r="380" spans="13:13">
      <c r="M380" s="26"/>
    </row>
    <row r="381" spans="13:13">
      <c r="M381" s="26"/>
    </row>
    <row r="382" spans="13:13">
      <c r="M382" s="26"/>
    </row>
    <row r="383" spans="13:13">
      <c r="M383" s="26"/>
    </row>
    <row r="384" spans="13:13">
      <c r="M384" s="26"/>
    </row>
    <row r="385" spans="13:13">
      <c r="M385" s="26"/>
    </row>
    <row r="386" spans="13:13">
      <c r="M386" s="26"/>
    </row>
    <row r="387" spans="13:13">
      <c r="M387" s="26"/>
    </row>
    <row r="388" spans="13:13">
      <c r="M388" s="26"/>
    </row>
    <row r="389" spans="13:13">
      <c r="M389" s="26"/>
    </row>
    <row r="390" spans="13:13">
      <c r="M390" s="26"/>
    </row>
    <row r="391" spans="13:13">
      <c r="M391" s="26"/>
    </row>
    <row r="392" spans="13:13">
      <c r="M392" s="26"/>
    </row>
    <row r="393" spans="13:13">
      <c r="M393" s="26"/>
    </row>
    <row r="394" spans="13:13">
      <c r="M394" s="26"/>
    </row>
    <row r="395" spans="13:13">
      <c r="M395" s="26"/>
    </row>
    <row r="396" spans="13:13">
      <c r="M396" s="26"/>
    </row>
    <row r="397" spans="13:13">
      <c r="M397" s="26"/>
    </row>
    <row r="398" spans="13:13">
      <c r="M398" s="26"/>
    </row>
    <row r="399" spans="13:13">
      <c r="M399" s="26"/>
    </row>
    <row r="400" spans="13:13">
      <c r="M400" s="26"/>
    </row>
    <row r="401" spans="13:13">
      <c r="M401" s="26"/>
    </row>
    <row r="402" spans="13:13">
      <c r="M402" s="26"/>
    </row>
    <row r="403" spans="13:13">
      <c r="M403" s="26"/>
    </row>
    <row r="404" spans="13:13">
      <c r="M404" s="26"/>
    </row>
    <row r="405" spans="13:13">
      <c r="M405" s="26"/>
    </row>
    <row r="406" spans="13:13">
      <c r="M406" s="26"/>
    </row>
    <row r="407" spans="13:13">
      <c r="M407" s="26"/>
    </row>
    <row r="408" spans="13:13">
      <c r="M408" s="26"/>
    </row>
    <row r="409" spans="13:13">
      <c r="M409" s="26"/>
    </row>
    <row r="410" spans="13:13">
      <c r="M410" s="26"/>
    </row>
    <row r="411" spans="13:13">
      <c r="M411" s="26"/>
    </row>
    <row r="412" spans="13:13">
      <c r="M412" s="26"/>
    </row>
    <row r="413" spans="13:13">
      <c r="M413" s="26"/>
    </row>
    <row r="414" spans="13:13">
      <c r="M414" s="26"/>
    </row>
    <row r="415" spans="13:13">
      <c r="M415" s="26"/>
    </row>
    <row r="416" spans="13:13">
      <c r="M416" s="26"/>
    </row>
    <row r="417" spans="13:13">
      <c r="M417" s="26"/>
    </row>
    <row r="418" spans="13:13">
      <c r="M418" s="26"/>
    </row>
    <row r="419" spans="13:13">
      <c r="M419" s="26"/>
    </row>
    <row r="420" spans="13:13">
      <c r="M420" s="26"/>
    </row>
    <row r="421" spans="13:13">
      <c r="M421" s="26"/>
    </row>
    <row r="422" spans="13:13">
      <c r="M422" s="26"/>
    </row>
    <row r="423" spans="13:13">
      <c r="M423" s="26"/>
    </row>
    <row r="424" spans="13:13">
      <c r="M424" s="26"/>
    </row>
    <row r="425" spans="13:13">
      <c r="M425" s="26"/>
    </row>
    <row r="426" spans="13:13">
      <c r="M426" s="26"/>
    </row>
    <row r="427" spans="13:13">
      <c r="M427" s="26"/>
    </row>
    <row r="428" spans="13:13">
      <c r="M428" s="26"/>
    </row>
    <row r="429" spans="13:13">
      <c r="M429" s="26"/>
    </row>
    <row r="430" spans="13:13">
      <c r="M430" s="26"/>
    </row>
    <row r="431" spans="13:13">
      <c r="M431" s="26"/>
    </row>
    <row r="432" spans="13:13">
      <c r="M432" s="26"/>
    </row>
    <row r="433" spans="13:13">
      <c r="M433" s="26"/>
    </row>
    <row r="434" spans="13:13">
      <c r="M434" s="26"/>
    </row>
    <row r="435" spans="13:13">
      <c r="M435" s="26"/>
    </row>
    <row r="436" spans="13:13">
      <c r="M436" s="26"/>
    </row>
    <row r="437" spans="13:13">
      <c r="M437" s="26"/>
    </row>
    <row r="438" spans="13:13">
      <c r="M438" s="26"/>
    </row>
    <row r="439" spans="13:13">
      <c r="M439" s="26"/>
    </row>
    <row r="440" spans="13:13">
      <c r="M440" s="26"/>
    </row>
    <row r="441" spans="13:13">
      <c r="M441" s="26"/>
    </row>
    <row r="442" spans="13:13">
      <c r="M442" s="26"/>
    </row>
    <row r="443" spans="13:13">
      <c r="M443" s="26"/>
    </row>
    <row r="444" spans="13:13">
      <c r="M444" s="26"/>
    </row>
    <row r="445" spans="13:13">
      <c r="M445" s="26"/>
    </row>
    <row r="446" spans="13:13">
      <c r="M446" s="26"/>
    </row>
    <row r="447" spans="13:13">
      <c r="M447" s="26"/>
    </row>
    <row r="448" spans="13:13">
      <c r="M448" s="26"/>
    </row>
    <row r="449" spans="13:13">
      <c r="M449" s="26"/>
    </row>
    <row r="450" spans="13:13">
      <c r="M450" s="26"/>
    </row>
    <row r="451" spans="13:13">
      <c r="M451" s="26"/>
    </row>
    <row r="452" spans="13:13">
      <c r="M452" s="26"/>
    </row>
    <row r="453" spans="13:13">
      <c r="M453" s="26"/>
    </row>
    <row r="454" spans="13:13">
      <c r="M454" s="26"/>
    </row>
    <row r="455" spans="13:13">
      <c r="M455" s="26"/>
    </row>
    <row r="456" spans="13:13">
      <c r="M456" s="26"/>
    </row>
    <row r="457" spans="13:13">
      <c r="M457" s="26"/>
    </row>
    <row r="458" spans="13:13">
      <c r="M458" s="26"/>
    </row>
    <row r="459" spans="13:13">
      <c r="M459" s="26"/>
    </row>
    <row r="460" spans="13:13">
      <c r="M460" s="26"/>
    </row>
    <row r="461" spans="13:13">
      <c r="M461" s="26"/>
    </row>
    <row r="462" spans="13:13">
      <c r="M462" s="26"/>
    </row>
    <row r="463" spans="13:13">
      <c r="M463" s="26"/>
    </row>
    <row r="464" spans="13:13">
      <c r="M464" s="26"/>
    </row>
    <row r="465" spans="13:13">
      <c r="M465" s="26"/>
    </row>
    <row r="466" spans="13:13">
      <c r="M466" s="26"/>
    </row>
    <row r="467" spans="13:13">
      <c r="M467" s="26"/>
    </row>
    <row r="468" spans="13:13">
      <c r="M468" s="26"/>
    </row>
    <row r="469" spans="13:13">
      <c r="M469" s="26"/>
    </row>
    <row r="470" spans="13:13">
      <c r="M470" s="26"/>
    </row>
    <row r="471" spans="13:13">
      <c r="M471" s="26"/>
    </row>
    <row r="472" spans="13:13">
      <c r="M472" s="26"/>
    </row>
    <row r="473" spans="13:13">
      <c r="M473" s="26"/>
    </row>
    <row r="474" spans="13:13">
      <c r="M474" s="26"/>
    </row>
    <row r="475" spans="13:13">
      <c r="M475" s="26"/>
    </row>
    <row r="476" spans="13:13">
      <c r="M476" s="26"/>
    </row>
    <row r="477" spans="13:13">
      <c r="M477" s="26"/>
    </row>
    <row r="478" spans="13:13">
      <c r="M478" s="26"/>
    </row>
    <row r="479" spans="13:13">
      <c r="M479" s="26"/>
    </row>
    <row r="480" spans="13:13">
      <c r="M480" s="26"/>
    </row>
    <row r="481" spans="13:13">
      <c r="M481" s="26"/>
    </row>
    <row r="482" spans="13:13">
      <c r="M482" s="26"/>
    </row>
    <row r="483" spans="13:13">
      <c r="M483" s="26"/>
    </row>
    <row r="484" spans="13:13">
      <c r="M484" s="26"/>
    </row>
    <row r="485" spans="13:13">
      <c r="M485" s="26"/>
    </row>
    <row r="486" spans="13:13">
      <c r="M486" s="26"/>
    </row>
    <row r="487" spans="13:13">
      <c r="M487" s="26"/>
    </row>
    <row r="488" spans="13:13">
      <c r="M488" s="26"/>
    </row>
    <row r="489" spans="13:13">
      <c r="M489" s="26"/>
    </row>
    <row r="490" spans="13:13">
      <c r="M490" s="26"/>
    </row>
    <row r="491" spans="13:13">
      <c r="M491" s="26"/>
    </row>
    <row r="492" spans="13:13">
      <c r="M492" s="26"/>
    </row>
    <row r="493" spans="13:13">
      <c r="M493" s="26"/>
    </row>
    <row r="494" spans="13:13">
      <c r="M494" s="26"/>
    </row>
    <row r="495" spans="13:13">
      <c r="M495" s="26"/>
    </row>
    <row r="496" spans="13:13">
      <c r="M496" s="26"/>
    </row>
    <row r="497" spans="13:13">
      <c r="M497" s="26"/>
    </row>
    <row r="498" spans="13:13">
      <c r="M498" s="26"/>
    </row>
    <row r="499" spans="13:13">
      <c r="M499" s="26"/>
    </row>
    <row r="500" spans="13:13">
      <c r="M500" s="26"/>
    </row>
    <row r="501" spans="13:13">
      <c r="M501" s="26"/>
    </row>
    <row r="502" spans="13:13">
      <c r="M502" s="26"/>
    </row>
    <row r="503" spans="13:13">
      <c r="M503" s="26"/>
    </row>
    <row r="504" spans="13:13">
      <c r="M504" s="26"/>
    </row>
    <row r="505" spans="13:13">
      <c r="M505" s="26"/>
    </row>
    <row r="506" spans="13:13">
      <c r="M506" s="26"/>
    </row>
    <row r="507" spans="13:13">
      <c r="M507" s="26"/>
    </row>
    <row r="508" spans="13:13">
      <c r="M508" s="26"/>
    </row>
    <row r="509" spans="13:13">
      <c r="M509" s="26"/>
    </row>
    <row r="510" spans="13:13">
      <c r="M510" s="26"/>
    </row>
    <row r="511" spans="13:13">
      <c r="M511" s="26"/>
    </row>
    <row r="512" spans="13:13">
      <c r="M512" s="26"/>
    </row>
    <row r="513" spans="13:13">
      <c r="M513" s="26"/>
    </row>
    <row r="514" spans="13:13">
      <c r="M514" s="26"/>
    </row>
    <row r="515" spans="13:13">
      <c r="M515" s="26"/>
    </row>
    <row r="516" spans="13:13">
      <c r="M516" s="26"/>
    </row>
    <row r="517" spans="13:13">
      <c r="M517" s="26"/>
    </row>
    <row r="518" spans="13:13">
      <c r="M518" s="26"/>
    </row>
    <row r="519" spans="13:13">
      <c r="M519" s="26"/>
    </row>
    <row r="520" spans="13:13">
      <c r="M520" s="26"/>
    </row>
    <row r="521" spans="13:13">
      <c r="M521" s="26"/>
    </row>
    <row r="522" spans="13:13">
      <c r="M522" s="26"/>
    </row>
    <row r="523" spans="13:13">
      <c r="M523" s="26"/>
    </row>
    <row r="524" spans="13:13">
      <c r="M524" s="26"/>
    </row>
    <row r="525" spans="13:13">
      <c r="M525" s="26"/>
    </row>
    <row r="526" spans="13:13">
      <c r="M526" s="26"/>
    </row>
    <row r="527" spans="13:13">
      <c r="M527" s="26"/>
    </row>
    <row r="528" spans="13:13">
      <c r="M528" s="26"/>
    </row>
    <row r="529" spans="13:13">
      <c r="M529" s="26"/>
    </row>
    <row r="530" spans="13:13">
      <c r="M530" s="26"/>
    </row>
    <row r="531" spans="13:13">
      <c r="M531" s="26"/>
    </row>
    <row r="532" spans="13:13">
      <c r="M532" s="26"/>
    </row>
    <row r="533" spans="13:13">
      <c r="M533" s="26"/>
    </row>
    <row r="534" spans="13:13">
      <c r="M534" s="26"/>
    </row>
  </sheetData>
  <sheetProtection password="CF7A" sheet="1" objects="1" scenarios="1"/>
  <mergeCells count="7">
    <mergeCell ref="A1:M1"/>
    <mergeCell ref="D35:E35"/>
    <mergeCell ref="F35:I35"/>
    <mergeCell ref="L35:M35"/>
    <mergeCell ref="C3:G3"/>
    <mergeCell ref="C4:G4"/>
    <mergeCell ref="C5:G5"/>
  </mergeCells>
  <phoneticPr fontId="30" type="noConversion"/>
  <dataValidations count="2">
    <dataValidation type="decimal" allowBlank="1" showInputMessage="1" showErrorMessage="1" errorTitle="Невалиден формат" error="Стойността в клетката трябва да съдържа число.&#10;&#10;За да коригирате натиснете Retry. За да се откажете натиснете Cancel." sqref="H11 K11 C13:K14 M13:M14 K16 M16 C18:K20 M18:M20 C27:K28 M27:M28 C30:K31 M30:M31">
      <formula1>-999999999999999</formula1>
      <formula2>999999999</formula2>
    </dataValidation>
    <dataValidation type="decimal" allowBlank="1" showInputMessage="1" showErrorMessage="1" errorTitle="Невалиден формат" error="Стойността в клетката може да съдържа само положително число.&#10;&#10;За да коригирате натиснете Retry. За да се откажете натиснете Cancel." sqref="C22:K23 M22:M23 C25:K26 M25:M26">
      <formula1>0</formula1>
      <formula2>9999999999999990</formula2>
    </dataValidation>
  </dataValidations>
  <printOptions horizontalCentered="1"/>
  <pageMargins left="0.98425196850393704" right="0.82677165354330717" top="0.78740157480314965" bottom="0.43307086614173229" header="0.35433070866141736" footer="0.23622047244094491"/>
  <pageSetup paperSize="9" scale="75" orientation="landscape" verticalDpi="300" r:id="rId1"/>
  <headerFooter alignWithMargins="0">
    <oddHeader>&amp;R&amp;"Times New Roman Cyr,Regular"&amp;9СПРАВКА ПО ОБРАЗЕЦ  № 4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AB232"/>
  <sheetViews>
    <sheetView topLeftCell="A21" zoomScale="90" zoomScaleNormal="90" workbookViewId="0">
      <selection activeCell="B44" sqref="B44"/>
    </sheetView>
  </sheetViews>
  <sheetFormatPr defaultColWidth="10.7109375" defaultRowHeight="12"/>
  <cols>
    <col min="1" max="1" width="4.140625" style="43" customWidth="1"/>
    <col min="2" max="2" width="31" style="43" customWidth="1"/>
    <col min="3" max="3" width="9.28515625" style="43" customWidth="1"/>
    <col min="4" max="6" width="9.42578125" style="43" customWidth="1"/>
    <col min="7" max="7" width="8.85546875" style="43" customWidth="1"/>
    <col min="8" max="8" width="15" style="43" customWidth="1"/>
    <col min="9" max="9" width="11" style="43" customWidth="1"/>
    <col min="10" max="10" width="12.42578125" style="43" customWidth="1"/>
    <col min="11" max="11" width="9.28515625" style="43" customWidth="1"/>
    <col min="12" max="12" width="10.7109375" style="43" customWidth="1"/>
    <col min="13" max="13" width="9.7109375" style="43" customWidth="1"/>
    <col min="14" max="14" width="8.42578125" style="43" customWidth="1"/>
    <col min="15" max="15" width="12.42578125" style="43" customWidth="1"/>
    <col min="16" max="16" width="11.140625" style="43" customWidth="1"/>
    <col min="17" max="17" width="13.140625" style="43" customWidth="1"/>
    <col min="18" max="18" width="11.28515625" style="43" customWidth="1"/>
    <col min="19" max="16384" width="10.7109375" style="43"/>
  </cols>
  <sheetData>
    <row r="1" spans="1:28">
      <c r="A1" s="434"/>
      <c r="B1" s="435" t="s">
        <v>522</v>
      </c>
      <c r="C1" s="435"/>
      <c r="D1" s="435"/>
      <c r="E1" s="435"/>
      <c r="F1" s="435"/>
      <c r="G1" s="435"/>
      <c r="H1" s="435"/>
      <c r="I1" s="435"/>
      <c r="J1" s="435"/>
      <c r="K1" s="435"/>
      <c r="L1" s="435"/>
      <c r="M1" s="434"/>
      <c r="N1" s="434"/>
      <c r="O1" s="434"/>
      <c r="P1" s="434"/>
      <c r="Q1" s="434"/>
      <c r="R1" s="434"/>
    </row>
    <row r="2" spans="1:28" ht="16.5" customHeight="1">
      <c r="A2" s="625" t="s">
        <v>383</v>
      </c>
      <c r="B2" s="614"/>
      <c r="C2" s="584"/>
      <c r="D2" s="584"/>
      <c r="E2" s="609" t="str">
        <f>'[1]справка №1-БАЛАНС'!E3</f>
        <v xml:space="preserve"> "Бесттехника ТМ - Радомир " ПАД</v>
      </c>
      <c r="F2" s="626"/>
      <c r="G2" s="626"/>
      <c r="H2" s="584"/>
      <c r="I2" s="441"/>
      <c r="J2" s="441"/>
      <c r="K2" s="441"/>
      <c r="L2" s="441"/>
      <c r="M2" s="627" t="s">
        <v>2</v>
      </c>
      <c r="N2" s="613"/>
      <c r="O2" s="613"/>
      <c r="P2" s="628">
        <f>'[1]справка №1-БАЛАНС'!H3</f>
        <v>113020833</v>
      </c>
      <c r="Q2" s="628"/>
      <c r="R2" s="353"/>
    </row>
    <row r="3" spans="1:28" ht="15">
      <c r="A3" s="625" t="s">
        <v>5</v>
      </c>
      <c r="B3" s="614"/>
      <c r="C3" s="585"/>
      <c r="D3" s="585"/>
      <c r="E3" s="629" t="str">
        <f>'справка №1-БАЛАНС'!E5</f>
        <v xml:space="preserve"> към 30.09.2009 г.</v>
      </c>
      <c r="F3" s="630"/>
      <c r="G3" s="630"/>
      <c r="H3" s="443"/>
      <c r="I3" s="443"/>
      <c r="J3" s="443"/>
      <c r="K3" s="443"/>
      <c r="L3" s="443"/>
      <c r="M3" s="631" t="s">
        <v>4</v>
      </c>
      <c r="N3" s="631"/>
      <c r="O3" s="576"/>
      <c r="P3" s="632" t="str">
        <f>'[1]справка №1-БАЛАНС'!H4</f>
        <v xml:space="preserve"> </v>
      </c>
      <c r="Q3" s="632"/>
      <c r="R3" s="354"/>
    </row>
    <row r="4" spans="1:28" ht="12.75">
      <c r="A4" s="436" t="s">
        <v>523</v>
      </c>
      <c r="B4" s="442"/>
      <c r="C4" s="442"/>
      <c r="D4" s="443"/>
      <c r="E4" s="615"/>
      <c r="F4" s="616"/>
      <c r="G4" s="616"/>
      <c r="H4" s="443"/>
      <c r="I4" s="443"/>
      <c r="J4" s="443"/>
      <c r="K4" s="443"/>
      <c r="L4" s="443"/>
      <c r="M4" s="443"/>
      <c r="N4" s="443"/>
      <c r="O4" s="443"/>
      <c r="P4" s="443"/>
      <c r="Q4" s="438"/>
      <c r="R4" s="438" t="s">
        <v>524</v>
      </c>
    </row>
    <row r="5" spans="1:28" s="44" customFormat="1" ht="30.75" customHeight="1">
      <c r="A5" s="617" t="s">
        <v>463</v>
      </c>
      <c r="B5" s="618"/>
      <c r="C5" s="621" t="s">
        <v>8</v>
      </c>
      <c r="D5" s="449" t="s">
        <v>525</v>
      </c>
      <c r="E5" s="449"/>
      <c r="F5" s="449"/>
      <c r="G5" s="449"/>
      <c r="H5" s="449" t="s">
        <v>526</v>
      </c>
      <c r="I5" s="449"/>
      <c r="J5" s="623" t="s">
        <v>527</v>
      </c>
      <c r="K5" s="449" t="s">
        <v>528</v>
      </c>
      <c r="L5" s="449"/>
      <c r="M5" s="449"/>
      <c r="N5" s="449"/>
      <c r="O5" s="449" t="s">
        <v>526</v>
      </c>
      <c r="P5" s="449"/>
      <c r="Q5" s="623" t="s">
        <v>529</v>
      </c>
      <c r="R5" s="623" t="s">
        <v>530</v>
      </c>
    </row>
    <row r="6" spans="1:28" s="44" customFormat="1" ht="48">
      <c r="A6" s="619"/>
      <c r="B6" s="620"/>
      <c r="C6" s="622"/>
      <c r="D6" s="450" t="s">
        <v>531</v>
      </c>
      <c r="E6" s="450" t="s">
        <v>532</v>
      </c>
      <c r="F6" s="450" t="s">
        <v>533</v>
      </c>
      <c r="G6" s="450" t="s">
        <v>534</v>
      </c>
      <c r="H6" s="450" t="s">
        <v>535</v>
      </c>
      <c r="I6" s="450" t="s">
        <v>536</v>
      </c>
      <c r="J6" s="624"/>
      <c r="K6" s="450" t="s">
        <v>531</v>
      </c>
      <c r="L6" s="450" t="s">
        <v>537</v>
      </c>
      <c r="M6" s="450" t="s">
        <v>538</v>
      </c>
      <c r="N6" s="450" t="s">
        <v>539</v>
      </c>
      <c r="O6" s="450" t="s">
        <v>535</v>
      </c>
      <c r="P6" s="450" t="s">
        <v>536</v>
      </c>
      <c r="Q6" s="624"/>
      <c r="R6" s="624"/>
    </row>
    <row r="7" spans="1:28" s="44" customFormat="1">
      <c r="A7" s="452" t="s">
        <v>540</v>
      </c>
      <c r="B7" s="452"/>
      <c r="C7" s="453" t="s">
        <v>15</v>
      </c>
      <c r="D7" s="450">
        <v>1</v>
      </c>
      <c r="E7" s="450">
        <v>2</v>
      </c>
      <c r="F7" s="450">
        <v>3</v>
      </c>
      <c r="G7" s="450">
        <v>4</v>
      </c>
      <c r="H7" s="450">
        <v>5</v>
      </c>
      <c r="I7" s="450">
        <v>6</v>
      </c>
      <c r="J7" s="450">
        <v>7</v>
      </c>
      <c r="K7" s="450">
        <v>8</v>
      </c>
      <c r="L7" s="450">
        <v>9</v>
      </c>
      <c r="M7" s="450">
        <v>10</v>
      </c>
      <c r="N7" s="450">
        <v>11</v>
      </c>
      <c r="O7" s="450">
        <v>12</v>
      </c>
      <c r="P7" s="450">
        <v>13</v>
      </c>
      <c r="Q7" s="450">
        <v>14</v>
      </c>
      <c r="R7" s="450">
        <v>15</v>
      </c>
    </row>
    <row r="8" spans="1:28" ht="27" customHeight="1">
      <c r="A8" s="454" t="s">
        <v>541</v>
      </c>
      <c r="B8" s="455" t="s">
        <v>542</v>
      </c>
      <c r="C8" s="456"/>
      <c r="D8" s="457"/>
      <c r="E8" s="457"/>
      <c r="F8" s="457"/>
      <c r="G8" s="457"/>
      <c r="H8" s="457"/>
      <c r="I8" s="457"/>
      <c r="J8" s="457"/>
      <c r="K8" s="457"/>
      <c r="L8" s="457"/>
      <c r="M8" s="457"/>
      <c r="N8" s="457"/>
      <c r="O8" s="457"/>
      <c r="P8" s="457"/>
      <c r="Q8" s="457"/>
      <c r="R8" s="457"/>
    </row>
    <row r="9" spans="1:28">
      <c r="A9" s="458" t="s">
        <v>543</v>
      </c>
      <c r="B9" s="458" t="s">
        <v>544</v>
      </c>
      <c r="C9" s="459" t="s">
        <v>545</v>
      </c>
      <c r="D9" s="243">
        <v>213</v>
      </c>
      <c r="E9" s="243">
        <v>3</v>
      </c>
      <c r="F9" s="243"/>
      <c r="G9" s="113">
        <f>D9+E9-F9</f>
        <v>216</v>
      </c>
      <c r="H9" s="103"/>
      <c r="I9" s="103"/>
      <c r="J9" s="113">
        <f>G9+H9-I9</f>
        <v>216</v>
      </c>
      <c r="K9" s="103"/>
      <c r="L9" s="103"/>
      <c r="M9" s="103"/>
      <c r="N9" s="113">
        <f>K9+L9-M9</f>
        <v>0</v>
      </c>
      <c r="O9" s="103"/>
      <c r="P9" s="103"/>
      <c r="Q9" s="113">
        <f t="shared" ref="Q9:Q25" si="0">N9+O9-P9</f>
        <v>0</v>
      </c>
      <c r="R9" s="113">
        <f t="shared" ref="R9:R25" si="1">J9-Q9</f>
        <v>216</v>
      </c>
      <c r="S9" s="106"/>
      <c r="T9" s="106"/>
      <c r="U9" s="106"/>
      <c r="V9" s="106"/>
      <c r="W9" s="106"/>
      <c r="X9" s="106"/>
      <c r="Y9" s="106"/>
      <c r="Z9" s="106"/>
      <c r="AA9" s="106"/>
      <c r="AB9" s="106"/>
    </row>
    <row r="10" spans="1:28">
      <c r="A10" s="458" t="s">
        <v>546</v>
      </c>
      <c r="B10" s="458" t="s">
        <v>547</v>
      </c>
      <c r="C10" s="459" t="s">
        <v>548</v>
      </c>
      <c r="D10" s="243">
        <v>25276</v>
      </c>
      <c r="E10" s="243"/>
      <c r="F10" s="243"/>
      <c r="G10" s="113">
        <f t="shared" ref="G10:G39" si="2">D10+E10-F10</f>
        <v>25276</v>
      </c>
      <c r="H10" s="103"/>
      <c r="I10" s="103"/>
      <c r="J10" s="113">
        <f t="shared" ref="J10:J39" si="3">G10+H10-I10</f>
        <v>25276</v>
      </c>
      <c r="K10" s="103">
        <v>7606</v>
      </c>
      <c r="L10" s="103">
        <v>417</v>
      </c>
      <c r="M10" s="103"/>
      <c r="N10" s="113">
        <f t="shared" ref="N10:N39" si="4">K10+L10-M10</f>
        <v>8023</v>
      </c>
      <c r="O10" s="103"/>
      <c r="P10" s="103"/>
      <c r="Q10" s="113">
        <f t="shared" si="0"/>
        <v>8023</v>
      </c>
      <c r="R10" s="113">
        <f t="shared" si="1"/>
        <v>17253</v>
      </c>
      <c r="S10" s="106"/>
      <c r="T10" s="106"/>
      <c r="U10" s="106"/>
      <c r="V10" s="106"/>
      <c r="W10" s="106"/>
      <c r="X10" s="106"/>
      <c r="Y10" s="106"/>
      <c r="Z10" s="106"/>
      <c r="AA10" s="106"/>
      <c r="AB10" s="106"/>
    </row>
    <row r="11" spans="1:28">
      <c r="A11" s="458" t="s">
        <v>549</v>
      </c>
      <c r="B11" s="458" t="s">
        <v>550</v>
      </c>
      <c r="C11" s="459" t="s">
        <v>551</v>
      </c>
      <c r="D11" s="243">
        <v>14655</v>
      </c>
      <c r="E11" s="243">
        <v>4347</v>
      </c>
      <c r="F11" s="243">
        <v>8846</v>
      </c>
      <c r="G11" s="113">
        <f t="shared" si="2"/>
        <v>10156</v>
      </c>
      <c r="H11" s="103">
        <v>126792</v>
      </c>
      <c r="I11" s="103"/>
      <c r="J11" s="113">
        <f t="shared" si="3"/>
        <v>136948</v>
      </c>
      <c r="K11" s="103">
        <v>8403</v>
      </c>
      <c r="L11" s="103">
        <v>1335</v>
      </c>
      <c r="M11" s="103">
        <v>8846</v>
      </c>
      <c r="N11" s="113">
        <f t="shared" si="4"/>
        <v>892</v>
      </c>
      <c r="O11" s="103"/>
      <c r="P11" s="103"/>
      <c r="Q11" s="113">
        <f t="shared" si="0"/>
        <v>892</v>
      </c>
      <c r="R11" s="113">
        <f t="shared" si="1"/>
        <v>136056</v>
      </c>
      <c r="S11" s="106"/>
      <c r="T11" s="106"/>
      <c r="U11" s="106"/>
      <c r="V11" s="106"/>
      <c r="W11" s="106"/>
      <c r="X11" s="106"/>
      <c r="Y11" s="106"/>
      <c r="Z11" s="106"/>
      <c r="AA11" s="106"/>
      <c r="AB11" s="106"/>
    </row>
    <row r="12" spans="1:28">
      <c r="A12" s="458" t="s">
        <v>552</v>
      </c>
      <c r="B12" s="458" t="s">
        <v>553</v>
      </c>
      <c r="C12" s="459" t="s">
        <v>554</v>
      </c>
      <c r="D12" s="243">
        <v>3172</v>
      </c>
      <c r="E12" s="243"/>
      <c r="F12" s="243">
        <v>1901</v>
      </c>
      <c r="G12" s="113">
        <f t="shared" si="2"/>
        <v>1271</v>
      </c>
      <c r="H12" s="103">
        <v>1701</v>
      </c>
      <c r="I12" s="103"/>
      <c r="J12" s="113">
        <f t="shared" si="3"/>
        <v>2972</v>
      </c>
      <c r="K12" s="103">
        <v>1845</v>
      </c>
      <c r="L12" s="103">
        <v>168</v>
      </c>
      <c r="M12" s="103">
        <v>1901</v>
      </c>
      <c r="N12" s="113">
        <f t="shared" si="4"/>
        <v>112</v>
      </c>
      <c r="O12" s="103"/>
      <c r="P12" s="103"/>
      <c r="Q12" s="113">
        <f t="shared" si="0"/>
        <v>112</v>
      </c>
      <c r="R12" s="113">
        <f t="shared" si="1"/>
        <v>2860</v>
      </c>
      <c r="S12" s="106"/>
      <c r="T12" s="106"/>
      <c r="U12" s="106"/>
      <c r="V12" s="106"/>
      <c r="W12" s="106"/>
      <c r="X12" s="106"/>
      <c r="Y12" s="106"/>
      <c r="Z12" s="106"/>
      <c r="AA12" s="106"/>
      <c r="AB12" s="106"/>
    </row>
    <row r="13" spans="1:28">
      <c r="A13" s="458" t="s">
        <v>555</v>
      </c>
      <c r="B13" s="458" t="s">
        <v>556</v>
      </c>
      <c r="C13" s="459" t="s">
        <v>557</v>
      </c>
      <c r="D13" s="243">
        <v>553</v>
      </c>
      <c r="E13" s="243"/>
      <c r="F13" s="243"/>
      <c r="G13" s="113">
        <f t="shared" si="2"/>
        <v>553</v>
      </c>
      <c r="H13" s="103"/>
      <c r="I13" s="103"/>
      <c r="J13" s="113">
        <f t="shared" si="3"/>
        <v>553</v>
      </c>
      <c r="K13" s="103">
        <v>226</v>
      </c>
      <c r="L13" s="103">
        <v>50</v>
      </c>
      <c r="M13" s="103"/>
      <c r="N13" s="113">
        <f t="shared" si="4"/>
        <v>276</v>
      </c>
      <c r="O13" s="103"/>
      <c r="P13" s="103"/>
      <c r="Q13" s="113">
        <f t="shared" si="0"/>
        <v>276</v>
      </c>
      <c r="R13" s="113">
        <f t="shared" si="1"/>
        <v>277</v>
      </c>
      <c r="S13" s="106"/>
      <c r="T13" s="106"/>
      <c r="U13" s="106"/>
      <c r="V13" s="106"/>
      <c r="W13" s="106"/>
      <c r="X13" s="106"/>
      <c r="Y13" s="106"/>
      <c r="Z13" s="106"/>
      <c r="AA13" s="106"/>
      <c r="AB13" s="106"/>
    </row>
    <row r="14" spans="1:28">
      <c r="A14" s="458" t="s">
        <v>558</v>
      </c>
      <c r="B14" s="458" t="s">
        <v>559</v>
      </c>
      <c r="C14" s="459" t="s">
        <v>560</v>
      </c>
      <c r="D14" s="243">
        <v>156</v>
      </c>
      <c r="E14" s="243"/>
      <c r="F14" s="243"/>
      <c r="G14" s="113">
        <f t="shared" si="2"/>
        <v>156</v>
      </c>
      <c r="H14" s="103"/>
      <c r="I14" s="103"/>
      <c r="J14" s="113">
        <f t="shared" si="3"/>
        <v>156</v>
      </c>
      <c r="K14" s="103">
        <v>126</v>
      </c>
      <c r="L14" s="103">
        <v>6</v>
      </c>
      <c r="M14" s="103"/>
      <c r="N14" s="113">
        <f t="shared" si="4"/>
        <v>132</v>
      </c>
      <c r="O14" s="103"/>
      <c r="P14" s="103"/>
      <c r="Q14" s="113">
        <f t="shared" si="0"/>
        <v>132</v>
      </c>
      <c r="R14" s="113">
        <f t="shared" si="1"/>
        <v>24</v>
      </c>
      <c r="S14" s="106"/>
      <c r="T14" s="106"/>
      <c r="U14" s="106"/>
      <c r="V14" s="106"/>
      <c r="W14" s="106"/>
      <c r="X14" s="106"/>
      <c r="Y14" s="106"/>
      <c r="Z14" s="106"/>
      <c r="AA14" s="106"/>
      <c r="AB14" s="106"/>
    </row>
    <row r="15" spans="1:28" s="249" customFormat="1" ht="24">
      <c r="A15" s="562" t="s">
        <v>857</v>
      </c>
      <c r="B15" s="466" t="s">
        <v>858</v>
      </c>
      <c r="C15" s="563" t="s">
        <v>859</v>
      </c>
      <c r="D15" s="564">
        <v>2936</v>
      </c>
      <c r="E15" s="564"/>
      <c r="F15" s="564"/>
      <c r="G15" s="113">
        <f t="shared" si="2"/>
        <v>2936</v>
      </c>
      <c r="H15" s="565"/>
      <c r="I15" s="565"/>
      <c r="J15" s="113">
        <f t="shared" si="3"/>
        <v>2936</v>
      </c>
      <c r="K15" s="565"/>
      <c r="L15" s="565"/>
      <c r="M15" s="565"/>
      <c r="N15" s="113">
        <f t="shared" si="4"/>
        <v>0</v>
      </c>
      <c r="O15" s="565"/>
      <c r="P15" s="565"/>
      <c r="Q15" s="113">
        <f t="shared" si="0"/>
        <v>0</v>
      </c>
      <c r="R15" s="113">
        <f t="shared" si="1"/>
        <v>2936</v>
      </c>
      <c r="S15" s="566"/>
      <c r="T15" s="566"/>
      <c r="U15" s="566"/>
      <c r="V15" s="566"/>
      <c r="W15" s="566"/>
      <c r="X15" s="566"/>
      <c r="Y15" s="566"/>
      <c r="Z15" s="566"/>
      <c r="AA15" s="566"/>
      <c r="AB15" s="566"/>
    </row>
    <row r="16" spans="1:28">
      <c r="A16" s="458" t="s">
        <v>561</v>
      </c>
      <c r="B16" s="247" t="s">
        <v>562</v>
      </c>
      <c r="C16" s="459" t="s">
        <v>563</v>
      </c>
      <c r="D16" s="243"/>
      <c r="E16" s="243"/>
      <c r="F16" s="243"/>
      <c r="G16" s="113">
        <f t="shared" si="2"/>
        <v>0</v>
      </c>
      <c r="H16" s="103"/>
      <c r="I16" s="103"/>
      <c r="J16" s="113">
        <f t="shared" si="3"/>
        <v>0</v>
      </c>
      <c r="K16" s="103"/>
      <c r="L16" s="103"/>
      <c r="M16" s="103"/>
      <c r="N16" s="113">
        <f t="shared" si="4"/>
        <v>0</v>
      </c>
      <c r="O16" s="103"/>
      <c r="P16" s="103"/>
      <c r="Q16" s="113">
        <f t="shared" si="0"/>
        <v>0</v>
      </c>
      <c r="R16" s="113">
        <f t="shared" si="1"/>
        <v>0</v>
      </c>
      <c r="S16" s="106"/>
      <c r="T16" s="106"/>
      <c r="U16" s="106"/>
      <c r="V16" s="106"/>
      <c r="W16" s="106"/>
      <c r="X16" s="106"/>
      <c r="Y16" s="106"/>
      <c r="Z16" s="106"/>
      <c r="AA16" s="106"/>
      <c r="AB16" s="106"/>
    </row>
    <row r="17" spans="1:28">
      <c r="A17" s="458"/>
      <c r="B17" s="460" t="s">
        <v>564</v>
      </c>
      <c r="C17" s="461" t="s">
        <v>565</v>
      </c>
      <c r="D17" s="248">
        <f>SUM(D9:D16)</f>
        <v>46961</v>
      </c>
      <c r="E17" s="248">
        <f>SUM(E9:E16)</f>
        <v>4350</v>
      </c>
      <c r="F17" s="248">
        <f>SUM(F9:F16)</f>
        <v>10747</v>
      </c>
      <c r="G17" s="113">
        <f t="shared" si="2"/>
        <v>40564</v>
      </c>
      <c r="H17" s="114">
        <f>SUM(H9:H16)</f>
        <v>128493</v>
      </c>
      <c r="I17" s="114">
        <f>SUM(I9:I16)</f>
        <v>0</v>
      </c>
      <c r="J17" s="113">
        <f t="shared" si="3"/>
        <v>169057</v>
      </c>
      <c r="K17" s="114">
        <f>SUM(K9:K16)</f>
        <v>18206</v>
      </c>
      <c r="L17" s="114">
        <f>SUM(L9:L16)</f>
        <v>1976</v>
      </c>
      <c r="M17" s="114">
        <f>SUM(M9:M16)</f>
        <v>10747</v>
      </c>
      <c r="N17" s="113">
        <f t="shared" si="4"/>
        <v>9435</v>
      </c>
      <c r="O17" s="114">
        <f>SUM(O9:O16)</f>
        <v>0</v>
      </c>
      <c r="P17" s="114">
        <f>SUM(P9:P16)</f>
        <v>0</v>
      </c>
      <c r="Q17" s="113">
        <f t="shared" si="0"/>
        <v>9435</v>
      </c>
      <c r="R17" s="113">
        <f t="shared" si="1"/>
        <v>159622</v>
      </c>
      <c r="S17" s="106"/>
      <c r="T17" s="106"/>
      <c r="U17" s="106"/>
      <c r="V17" s="106"/>
      <c r="W17" s="106"/>
      <c r="X17" s="106"/>
      <c r="Y17" s="106"/>
      <c r="Z17" s="106"/>
      <c r="AA17" s="106"/>
      <c r="AB17" s="106"/>
    </row>
    <row r="18" spans="1:28">
      <c r="A18" s="462" t="s">
        <v>566</v>
      </c>
      <c r="B18" s="463" t="s">
        <v>567</v>
      </c>
      <c r="C18" s="461" t="s">
        <v>568</v>
      </c>
      <c r="D18" s="241"/>
      <c r="E18" s="241"/>
      <c r="F18" s="241"/>
      <c r="G18" s="113">
        <f t="shared" si="2"/>
        <v>0</v>
      </c>
      <c r="H18" s="101"/>
      <c r="I18" s="101"/>
      <c r="J18" s="113">
        <f t="shared" si="3"/>
        <v>0</v>
      </c>
      <c r="K18" s="101"/>
      <c r="L18" s="101"/>
      <c r="M18" s="101"/>
      <c r="N18" s="113">
        <f t="shared" si="4"/>
        <v>0</v>
      </c>
      <c r="O18" s="101"/>
      <c r="P18" s="101"/>
      <c r="Q18" s="113">
        <f t="shared" si="0"/>
        <v>0</v>
      </c>
      <c r="R18" s="113">
        <f t="shared" si="1"/>
        <v>0</v>
      </c>
      <c r="S18" s="106"/>
      <c r="T18" s="106"/>
      <c r="U18" s="106"/>
      <c r="V18" s="106"/>
      <c r="W18" s="106"/>
      <c r="X18" s="106"/>
      <c r="Y18" s="106"/>
      <c r="Z18" s="106"/>
      <c r="AA18" s="106"/>
      <c r="AB18" s="106"/>
    </row>
    <row r="19" spans="1:28" ht="12" customHeight="1">
      <c r="A19" s="464" t="s">
        <v>569</v>
      </c>
      <c r="B19" s="463" t="s">
        <v>570</v>
      </c>
      <c r="C19" s="461" t="s">
        <v>571</v>
      </c>
      <c r="D19" s="241"/>
      <c r="E19" s="241"/>
      <c r="F19" s="241"/>
      <c r="G19" s="113">
        <f t="shared" si="2"/>
        <v>0</v>
      </c>
      <c r="H19" s="101"/>
      <c r="I19" s="101"/>
      <c r="J19" s="113">
        <f t="shared" si="3"/>
        <v>0</v>
      </c>
      <c r="K19" s="101"/>
      <c r="L19" s="101"/>
      <c r="M19" s="101"/>
      <c r="N19" s="113">
        <f t="shared" si="4"/>
        <v>0</v>
      </c>
      <c r="O19" s="101"/>
      <c r="P19" s="101"/>
      <c r="Q19" s="113">
        <f t="shared" si="0"/>
        <v>0</v>
      </c>
      <c r="R19" s="113">
        <f t="shared" si="1"/>
        <v>0</v>
      </c>
      <c r="S19" s="106"/>
      <c r="T19" s="106"/>
      <c r="U19" s="106"/>
      <c r="V19" s="106"/>
      <c r="W19" s="106"/>
      <c r="X19" s="106"/>
      <c r="Y19" s="106"/>
      <c r="Z19" s="106"/>
      <c r="AA19" s="106"/>
      <c r="AB19" s="106"/>
    </row>
    <row r="20" spans="1:28" ht="12" customHeight="1">
      <c r="A20" s="465" t="s">
        <v>572</v>
      </c>
      <c r="B20" s="455" t="s">
        <v>573</v>
      </c>
      <c r="C20" s="459"/>
      <c r="D20" s="242"/>
      <c r="E20" s="242"/>
      <c r="F20" s="242"/>
      <c r="G20" s="113">
        <f t="shared" si="2"/>
        <v>0</v>
      </c>
      <c r="H20" s="102"/>
      <c r="I20" s="102"/>
      <c r="J20" s="113">
        <f t="shared" si="3"/>
        <v>0</v>
      </c>
      <c r="K20" s="102"/>
      <c r="L20" s="102"/>
      <c r="M20" s="102"/>
      <c r="N20" s="113">
        <f t="shared" si="4"/>
        <v>0</v>
      </c>
      <c r="O20" s="102"/>
      <c r="P20" s="102"/>
      <c r="Q20" s="113">
        <f t="shared" si="0"/>
        <v>0</v>
      </c>
      <c r="R20" s="113">
        <f t="shared" si="1"/>
        <v>0</v>
      </c>
      <c r="S20" s="106"/>
      <c r="T20" s="106"/>
      <c r="U20" s="106"/>
      <c r="V20" s="106"/>
      <c r="W20" s="106"/>
      <c r="X20" s="106"/>
      <c r="Y20" s="106"/>
      <c r="Z20" s="106"/>
      <c r="AA20" s="106"/>
      <c r="AB20" s="106"/>
    </row>
    <row r="21" spans="1:28">
      <c r="A21" s="458" t="s">
        <v>543</v>
      </c>
      <c r="B21" s="458" t="s">
        <v>574</v>
      </c>
      <c r="C21" s="459" t="s">
        <v>575</v>
      </c>
      <c r="D21" s="243"/>
      <c r="E21" s="243"/>
      <c r="F21" s="243"/>
      <c r="G21" s="113">
        <f t="shared" si="2"/>
        <v>0</v>
      </c>
      <c r="H21" s="103"/>
      <c r="I21" s="103"/>
      <c r="J21" s="113">
        <f t="shared" si="3"/>
        <v>0</v>
      </c>
      <c r="K21" s="103"/>
      <c r="L21" s="103"/>
      <c r="M21" s="103"/>
      <c r="N21" s="113">
        <f t="shared" si="4"/>
        <v>0</v>
      </c>
      <c r="O21" s="103"/>
      <c r="P21" s="103"/>
      <c r="Q21" s="113">
        <f t="shared" si="0"/>
        <v>0</v>
      </c>
      <c r="R21" s="113">
        <f t="shared" si="1"/>
        <v>0</v>
      </c>
      <c r="S21" s="106"/>
      <c r="T21" s="106"/>
      <c r="U21" s="106"/>
      <c r="V21" s="106"/>
      <c r="W21" s="106"/>
      <c r="X21" s="106"/>
      <c r="Y21" s="106"/>
      <c r="Z21" s="106"/>
      <c r="AA21" s="106"/>
      <c r="AB21" s="106"/>
    </row>
    <row r="22" spans="1:28">
      <c r="A22" s="458" t="s">
        <v>546</v>
      </c>
      <c r="B22" s="458" t="s">
        <v>576</v>
      </c>
      <c r="C22" s="459" t="s">
        <v>577</v>
      </c>
      <c r="D22" s="243">
        <v>8</v>
      </c>
      <c r="E22" s="243">
        <v>0</v>
      </c>
      <c r="F22" s="243"/>
      <c r="G22" s="113">
        <f t="shared" si="2"/>
        <v>8</v>
      </c>
      <c r="H22" s="103"/>
      <c r="I22" s="103"/>
      <c r="J22" s="113">
        <f t="shared" si="3"/>
        <v>8</v>
      </c>
      <c r="K22" s="103">
        <v>7</v>
      </c>
      <c r="L22" s="103">
        <v>1</v>
      </c>
      <c r="M22" s="103"/>
      <c r="N22" s="113">
        <f t="shared" si="4"/>
        <v>8</v>
      </c>
      <c r="O22" s="103"/>
      <c r="P22" s="103"/>
      <c r="Q22" s="113">
        <f t="shared" si="0"/>
        <v>8</v>
      </c>
      <c r="R22" s="113">
        <f t="shared" si="1"/>
        <v>0</v>
      </c>
      <c r="S22" s="106"/>
      <c r="T22" s="106"/>
      <c r="U22" s="106"/>
      <c r="V22" s="106"/>
      <c r="W22" s="106"/>
      <c r="X22" s="106"/>
      <c r="Y22" s="106"/>
      <c r="Z22" s="106"/>
      <c r="AA22" s="106"/>
      <c r="AB22" s="106"/>
    </row>
    <row r="23" spans="1:28">
      <c r="A23" s="466" t="s">
        <v>549</v>
      </c>
      <c r="B23" s="466" t="s">
        <v>578</v>
      </c>
      <c r="C23" s="459" t="s">
        <v>579</v>
      </c>
      <c r="D23" s="243"/>
      <c r="E23" s="243"/>
      <c r="F23" s="243"/>
      <c r="G23" s="113">
        <f t="shared" si="2"/>
        <v>0</v>
      </c>
      <c r="H23" s="103"/>
      <c r="I23" s="103"/>
      <c r="J23" s="113">
        <f t="shared" si="3"/>
        <v>0</v>
      </c>
      <c r="K23" s="103"/>
      <c r="L23" s="103"/>
      <c r="M23" s="103"/>
      <c r="N23" s="113">
        <f t="shared" si="4"/>
        <v>0</v>
      </c>
      <c r="O23" s="103"/>
      <c r="P23" s="103"/>
      <c r="Q23" s="113">
        <f t="shared" si="0"/>
        <v>0</v>
      </c>
      <c r="R23" s="113">
        <f t="shared" si="1"/>
        <v>0</v>
      </c>
      <c r="S23" s="106"/>
      <c r="T23" s="106"/>
      <c r="U23" s="106"/>
      <c r="V23" s="106"/>
      <c r="W23" s="106"/>
      <c r="X23" s="106"/>
      <c r="Y23" s="106"/>
      <c r="Z23" s="106"/>
      <c r="AA23" s="106"/>
      <c r="AB23" s="106"/>
    </row>
    <row r="24" spans="1:28">
      <c r="A24" s="458" t="s">
        <v>552</v>
      </c>
      <c r="B24" s="467" t="s">
        <v>562</v>
      </c>
      <c r="C24" s="459" t="s">
        <v>580</v>
      </c>
      <c r="D24" s="243"/>
      <c r="E24" s="243"/>
      <c r="F24" s="243"/>
      <c r="G24" s="113">
        <f t="shared" si="2"/>
        <v>0</v>
      </c>
      <c r="H24" s="103"/>
      <c r="I24" s="103"/>
      <c r="J24" s="113">
        <f t="shared" si="3"/>
        <v>0</v>
      </c>
      <c r="K24" s="103"/>
      <c r="L24" s="103"/>
      <c r="M24" s="103"/>
      <c r="N24" s="113">
        <f t="shared" si="4"/>
        <v>0</v>
      </c>
      <c r="O24" s="103"/>
      <c r="P24" s="103"/>
      <c r="Q24" s="113">
        <f t="shared" si="0"/>
        <v>0</v>
      </c>
      <c r="R24" s="113">
        <f t="shared" si="1"/>
        <v>0</v>
      </c>
      <c r="S24" s="106"/>
      <c r="T24" s="106"/>
      <c r="U24" s="106"/>
      <c r="V24" s="106"/>
      <c r="W24" s="106"/>
      <c r="X24" s="106"/>
      <c r="Y24" s="106"/>
      <c r="Z24" s="106"/>
      <c r="AA24" s="106"/>
      <c r="AB24" s="106"/>
    </row>
    <row r="25" spans="1:28">
      <c r="A25" s="458"/>
      <c r="B25" s="460" t="s">
        <v>838</v>
      </c>
      <c r="C25" s="468" t="s">
        <v>582</v>
      </c>
      <c r="D25" s="244">
        <f>SUM(D21:D24)</f>
        <v>8</v>
      </c>
      <c r="E25" s="244">
        <f t="shared" ref="E25:P25" si="5">SUM(E21:E24)</f>
        <v>0</v>
      </c>
      <c r="F25" s="244">
        <f t="shared" si="5"/>
        <v>0</v>
      </c>
      <c r="G25" s="105">
        <f t="shared" si="2"/>
        <v>8</v>
      </c>
      <c r="H25" s="104">
        <f t="shared" si="5"/>
        <v>0</v>
      </c>
      <c r="I25" s="104">
        <f t="shared" si="5"/>
        <v>0</v>
      </c>
      <c r="J25" s="105">
        <f t="shared" si="3"/>
        <v>8</v>
      </c>
      <c r="K25" s="104">
        <f t="shared" si="5"/>
        <v>7</v>
      </c>
      <c r="L25" s="104">
        <f t="shared" si="5"/>
        <v>1</v>
      </c>
      <c r="M25" s="104">
        <f t="shared" si="5"/>
        <v>0</v>
      </c>
      <c r="N25" s="105">
        <f t="shared" si="4"/>
        <v>8</v>
      </c>
      <c r="O25" s="104">
        <f t="shared" si="5"/>
        <v>0</v>
      </c>
      <c r="P25" s="104">
        <f t="shared" si="5"/>
        <v>0</v>
      </c>
      <c r="Q25" s="105">
        <f t="shared" si="0"/>
        <v>8</v>
      </c>
      <c r="R25" s="105">
        <f t="shared" si="1"/>
        <v>0</v>
      </c>
      <c r="S25" s="106"/>
      <c r="T25" s="106"/>
      <c r="U25" s="106"/>
      <c r="V25" s="106"/>
      <c r="W25" s="106"/>
      <c r="X25" s="106"/>
      <c r="Y25" s="106"/>
      <c r="Z25" s="106"/>
      <c r="AA25" s="106"/>
      <c r="AB25" s="106"/>
    </row>
    <row r="26" spans="1:28" ht="24" customHeight="1">
      <c r="A26" s="465" t="s">
        <v>583</v>
      </c>
      <c r="B26" s="469" t="s">
        <v>584</v>
      </c>
      <c r="C26" s="470"/>
      <c r="D26" s="245"/>
      <c r="E26" s="245"/>
      <c r="F26" s="245"/>
      <c r="G26" s="108"/>
      <c r="H26" s="107"/>
      <c r="I26" s="107"/>
      <c r="J26" s="108"/>
      <c r="K26" s="107"/>
      <c r="L26" s="107"/>
      <c r="M26" s="107"/>
      <c r="N26" s="108"/>
      <c r="O26" s="107"/>
      <c r="P26" s="107"/>
      <c r="Q26" s="108"/>
      <c r="R26" s="474"/>
    </row>
    <row r="27" spans="1:28">
      <c r="A27" s="458" t="s">
        <v>543</v>
      </c>
      <c r="B27" s="471" t="s">
        <v>852</v>
      </c>
      <c r="C27" s="472" t="s">
        <v>585</v>
      </c>
      <c r="D27" s="246">
        <f>SUM(D28:D31)</f>
        <v>7</v>
      </c>
      <c r="E27" s="246">
        <f t="shared" ref="E27:P27" si="6">SUM(E28:E31)</f>
        <v>0</v>
      </c>
      <c r="F27" s="246">
        <f t="shared" si="6"/>
        <v>0</v>
      </c>
      <c r="G27" s="110">
        <f t="shared" si="2"/>
        <v>7</v>
      </c>
      <c r="H27" s="109">
        <f t="shared" si="6"/>
        <v>0</v>
      </c>
      <c r="I27" s="109">
        <f t="shared" si="6"/>
        <v>0</v>
      </c>
      <c r="J27" s="110">
        <f t="shared" si="3"/>
        <v>7</v>
      </c>
      <c r="K27" s="109">
        <f t="shared" si="6"/>
        <v>0</v>
      </c>
      <c r="L27" s="109">
        <f t="shared" si="6"/>
        <v>0</v>
      </c>
      <c r="M27" s="109">
        <f t="shared" si="6"/>
        <v>0</v>
      </c>
      <c r="N27" s="110">
        <f t="shared" si="4"/>
        <v>0</v>
      </c>
      <c r="O27" s="109">
        <f t="shared" si="6"/>
        <v>0</v>
      </c>
      <c r="P27" s="109">
        <f t="shared" si="6"/>
        <v>0</v>
      </c>
      <c r="Q27" s="110">
        <f>N27+O27-P27</f>
        <v>0</v>
      </c>
      <c r="R27" s="110">
        <f>J27-Q27</f>
        <v>7</v>
      </c>
      <c r="S27" s="106"/>
      <c r="T27" s="106"/>
      <c r="U27" s="106"/>
      <c r="V27" s="106"/>
      <c r="W27" s="106"/>
      <c r="X27" s="106"/>
      <c r="Y27" s="106"/>
      <c r="Z27" s="106"/>
      <c r="AA27" s="106"/>
      <c r="AB27" s="106"/>
    </row>
    <row r="28" spans="1:28">
      <c r="A28" s="458"/>
      <c r="B28" s="458" t="s">
        <v>106</v>
      </c>
      <c r="C28" s="459" t="s">
        <v>586</v>
      </c>
      <c r="D28" s="243"/>
      <c r="E28" s="243"/>
      <c r="F28" s="243"/>
      <c r="G28" s="113">
        <f t="shared" si="2"/>
        <v>0</v>
      </c>
      <c r="H28" s="103"/>
      <c r="I28" s="103"/>
      <c r="J28" s="113">
        <f t="shared" si="3"/>
        <v>0</v>
      </c>
      <c r="K28" s="111"/>
      <c r="L28" s="111"/>
      <c r="M28" s="111"/>
      <c r="N28" s="113">
        <f t="shared" si="4"/>
        <v>0</v>
      </c>
      <c r="O28" s="111"/>
      <c r="P28" s="111"/>
      <c r="Q28" s="113">
        <f t="shared" ref="Q28:Q39" si="7">N28+O28-P28</f>
        <v>0</v>
      </c>
      <c r="R28" s="113">
        <f t="shared" ref="R28:R39" si="8">J28-Q28</f>
        <v>0</v>
      </c>
      <c r="S28" s="106"/>
      <c r="T28" s="106"/>
      <c r="U28" s="106"/>
      <c r="V28" s="106"/>
      <c r="W28" s="106"/>
      <c r="X28" s="106"/>
      <c r="Y28" s="106"/>
      <c r="Z28" s="106"/>
      <c r="AA28" s="106"/>
      <c r="AB28" s="106"/>
    </row>
    <row r="29" spans="1:28">
      <c r="A29" s="458"/>
      <c r="B29" s="458" t="s">
        <v>108</v>
      </c>
      <c r="C29" s="459" t="s">
        <v>587</v>
      </c>
      <c r="D29" s="243"/>
      <c r="E29" s="243"/>
      <c r="F29" s="243"/>
      <c r="G29" s="113">
        <f t="shared" si="2"/>
        <v>0</v>
      </c>
      <c r="H29" s="111"/>
      <c r="I29" s="111"/>
      <c r="J29" s="113">
        <f t="shared" si="3"/>
        <v>0</v>
      </c>
      <c r="K29" s="111"/>
      <c r="L29" s="111"/>
      <c r="M29" s="111"/>
      <c r="N29" s="113">
        <f t="shared" si="4"/>
        <v>0</v>
      </c>
      <c r="O29" s="111"/>
      <c r="P29" s="111"/>
      <c r="Q29" s="113">
        <f t="shared" si="7"/>
        <v>0</v>
      </c>
      <c r="R29" s="113">
        <f t="shared" si="8"/>
        <v>0</v>
      </c>
      <c r="S29" s="106"/>
      <c r="T29" s="106"/>
      <c r="U29" s="106"/>
      <c r="V29" s="106"/>
      <c r="W29" s="106"/>
      <c r="X29" s="106"/>
      <c r="Y29" s="106"/>
      <c r="Z29" s="106"/>
      <c r="AA29" s="106"/>
      <c r="AB29" s="106"/>
    </row>
    <row r="30" spans="1:28">
      <c r="A30" s="458"/>
      <c r="B30" s="458" t="s">
        <v>112</v>
      </c>
      <c r="C30" s="459" t="s">
        <v>588</v>
      </c>
      <c r="D30" s="243"/>
      <c r="E30" s="243"/>
      <c r="F30" s="243"/>
      <c r="G30" s="113">
        <f t="shared" si="2"/>
        <v>0</v>
      </c>
      <c r="H30" s="111"/>
      <c r="I30" s="111"/>
      <c r="J30" s="113">
        <f t="shared" si="3"/>
        <v>0</v>
      </c>
      <c r="K30" s="111"/>
      <c r="L30" s="111"/>
      <c r="M30" s="111"/>
      <c r="N30" s="113">
        <f t="shared" si="4"/>
        <v>0</v>
      </c>
      <c r="O30" s="111"/>
      <c r="P30" s="111"/>
      <c r="Q30" s="113">
        <f t="shared" si="7"/>
        <v>0</v>
      </c>
      <c r="R30" s="113">
        <f t="shared" si="8"/>
        <v>0</v>
      </c>
      <c r="S30" s="106"/>
      <c r="T30" s="106"/>
      <c r="U30" s="106"/>
      <c r="V30" s="106"/>
      <c r="W30" s="106"/>
      <c r="X30" s="106"/>
      <c r="Y30" s="106"/>
      <c r="Z30" s="106"/>
      <c r="AA30" s="106"/>
      <c r="AB30" s="106"/>
    </row>
    <row r="31" spans="1:28">
      <c r="A31" s="458"/>
      <c r="B31" s="458" t="s">
        <v>114</v>
      </c>
      <c r="C31" s="459" t="s">
        <v>589</v>
      </c>
      <c r="D31" s="243">
        <v>7</v>
      </c>
      <c r="E31" s="243"/>
      <c r="F31" s="243"/>
      <c r="G31" s="113">
        <f t="shared" si="2"/>
        <v>7</v>
      </c>
      <c r="H31" s="111"/>
      <c r="I31" s="111"/>
      <c r="J31" s="113">
        <f t="shared" si="3"/>
        <v>7</v>
      </c>
      <c r="K31" s="111"/>
      <c r="L31" s="111"/>
      <c r="M31" s="111"/>
      <c r="N31" s="113">
        <f t="shared" si="4"/>
        <v>0</v>
      </c>
      <c r="O31" s="111"/>
      <c r="P31" s="111"/>
      <c r="Q31" s="113">
        <f t="shared" si="7"/>
        <v>0</v>
      </c>
      <c r="R31" s="113">
        <f t="shared" si="8"/>
        <v>7</v>
      </c>
      <c r="S31" s="106"/>
      <c r="T31" s="106"/>
      <c r="U31" s="106"/>
      <c r="V31" s="106"/>
      <c r="W31" s="106"/>
      <c r="X31" s="106"/>
      <c r="Y31" s="106"/>
      <c r="Z31" s="106"/>
      <c r="AA31" s="106"/>
      <c r="AB31" s="106"/>
    </row>
    <row r="32" spans="1:28">
      <c r="A32" s="458" t="s">
        <v>546</v>
      </c>
      <c r="B32" s="471" t="s">
        <v>590</v>
      </c>
      <c r="C32" s="459" t="s">
        <v>591</v>
      </c>
      <c r="D32" s="247">
        <f>SUM(D33:D36)</f>
        <v>0</v>
      </c>
      <c r="E32" s="247">
        <f t="shared" ref="E32:P32" si="9">SUM(E33:E36)</f>
        <v>0</v>
      </c>
      <c r="F32" s="247">
        <f t="shared" si="9"/>
        <v>0</v>
      </c>
      <c r="G32" s="113">
        <f t="shared" si="2"/>
        <v>0</v>
      </c>
      <c r="H32" s="112">
        <f t="shared" si="9"/>
        <v>0</v>
      </c>
      <c r="I32" s="112">
        <f t="shared" si="9"/>
        <v>0</v>
      </c>
      <c r="J32" s="113">
        <f t="shared" si="3"/>
        <v>0</v>
      </c>
      <c r="K32" s="112">
        <f t="shared" si="9"/>
        <v>0</v>
      </c>
      <c r="L32" s="112">
        <f t="shared" si="9"/>
        <v>0</v>
      </c>
      <c r="M32" s="112">
        <f t="shared" si="9"/>
        <v>0</v>
      </c>
      <c r="N32" s="113">
        <f t="shared" si="4"/>
        <v>0</v>
      </c>
      <c r="O32" s="112">
        <f t="shared" si="9"/>
        <v>0</v>
      </c>
      <c r="P32" s="112">
        <f t="shared" si="9"/>
        <v>0</v>
      </c>
      <c r="Q32" s="113">
        <f t="shared" si="7"/>
        <v>0</v>
      </c>
      <c r="R32" s="113">
        <f t="shared" si="8"/>
        <v>0</v>
      </c>
      <c r="S32" s="106"/>
      <c r="T32" s="106"/>
      <c r="U32" s="106"/>
      <c r="V32" s="106"/>
      <c r="W32" s="106"/>
      <c r="X32" s="106"/>
      <c r="Y32" s="106"/>
      <c r="Z32" s="106"/>
      <c r="AA32" s="106"/>
      <c r="AB32" s="106"/>
    </row>
    <row r="33" spans="1:28">
      <c r="A33" s="458"/>
      <c r="B33" s="473" t="s">
        <v>120</v>
      </c>
      <c r="C33" s="459" t="s">
        <v>592</v>
      </c>
      <c r="D33" s="243"/>
      <c r="E33" s="243"/>
      <c r="F33" s="243"/>
      <c r="G33" s="113">
        <f t="shared" si="2"/>
        <v>0</v>
      </c>
      <c r="H33" s="111"/>
      <c r="I33" s="111"/>
      <c r="J33" s="113">
        <f t="shared" si="3"/>
        <v>0</v>
      </c>
      <c r="K33" s="111"/>
      <c r="L33" s="111"/>
      <c r="M33" s="111"/>
      <c r="N33" s="113">
        <f t="shared" si="4"/>
        <v>0</v>
      </c>
      <c r="O33" s="111"/>
      <c r="P33" s="111"/>
      <c r="Q33" s="113">
        <f t="shared" si="7"/>
        <v>0</v>
      </c>
      <c r="R33" s="113">
        <f t="shared" si="8"/>
        <v>0</v>
      </c>
      <c r="S33" s="106"/>
      <c r="T33" s="106"/>
      <c r="U33" s="106"/>
      <c r="V33" s="106"/>
      <c r="W33" s="106"/>
      <c r="X33" s="106"/>
      <c r="Y33" s="106"/>
      <c r="Z33" s="106"/>
      <c r="AA33" s="106"/>
      <c r="AB33" s="106"/>
    </row>
    <row r="34" spans="1:28">
      <c r="A34" s="458"/>
      <c r="B34" s="473" t="s">
        <v>593</v>
      </c>
      <c r="C34" s="459" t="s">
        <v>594</v>
      </c>
      <c r="D34" s="243"/>
      <c r="E34" s="243"/>
      <c r="F34" s="243"/>
      <c r="G34" s="113">
        <f t="shared" si="2"/>
        <v>0</v>
      </c>
      <c r="H34" s="111"/>
      <c r="I34" s="111"/>
      <c r="J34" s="113">
        <f t="shared" si="3"/>
        <v>0</v>
      </c>
      <c r="K34" s="111"/>
      <c r="L34" s="111"/>
      <c r="M34" s="111"/>
      <c r="N34" s="113">
        <f t="shared" si="4"/>
        <v>0</v>
      </c>
      <c r="O34" s="111"/>
      <c r="P34" s="111"/>
      <c r="Q34" s="113">
        <f t="shared" si="7"/>
        <v>0</v>
      </c>
      <c r="R34" s="113">
        <f t="shared" si="8"/>
        <v>0</v>
      </c>
      <c r="S34" s="106"/>
      <c r="T34" s="106"/>
      <c r="U34" s="106"/>
      <c r="V34" s="106"/>
      <c r="W34" s="106"/>
      <c r="X34" s="106"/>
      <c r="Y34" s="106"/>
      <c r="Z34" s="106"/>
      <c r="AA34" s="106"/>
      <c r="AB34" s="106"/>
    </row>
    <row r="35" spans="1:28">
      <c r="A35" s="458"/>
      <c r="B35" s="473" t="s">
        <v>595</v>
      </c>
      <c r="C35" s="459" t="s">
        <v>596</v>
      </c>
      <c r="D35" s="243"/>
      <c r="E35" s="243"/>
      <c r="F35" s="243"/>
      <c r="G35" s="113">
        <f t="shared" si="2"/>
        <v>0</v>
      </c>
      <c r="H35" s="111"/>
      <c r="I35" s="111"/>
      <c r="J35" s="113">
        <f t="shared" si="3"/>
        <v>0</v>
      </c>
      <c r="K35" s="111"/>
      <c r="L35" s="111"/>
      <c r="M35" s="111"/>
      <c r="N35" s="113">
        <f t="shared" si="4"/>
        <v>0</v>
      </c>
      <c r="O35" s="111"/>
      <c r="P35" s="111"/>
      <c r="Q35" s="113">
        <f t="shared" si="7"/>
        <v>0</v>
      </c>
      <c r="R35" s="113">
        <f t="shared" si="8"/>
        <v>0</v>
      </c>
      <c r="S35" s="106"/>
      <c r="T35" s="106"/>
      <c r="U35" s="106"/>
      <c r="V35" s="106"/>
      <c r="W35" s="106"/>
      <c r="X35" s="106"/>
      <c r="Y35" s="106"/>
      <c r="Z35" s="106"/>
      <c r="AA35" s="106"/>
      <c r="AB35" s="106"/>
    </row>
    <row r="36" spans="1:28" ht="24">
      <c r="A36" s="458"/>
      <c r="B36" s="473" t="s">
        <v>597</v>
      </c>
      <c r="C36" s="459" t="s">
        <v>598</v>
      </c>
      <c r="D36" s="243"/>
      <c r="E36" s="243"/>
      <c r="F36" s="243"/>
      <c r="G36" s="113">
        <f t="shared" si="2"/>
        <v>0</v>
      </c>
      <c r="H36" s="111"/>
      <c r="I36" s="111"/>
      <c r="J36" s="113">
        <f t="shared" si="3"/>
        <v>0</v>
      </c>
      <c r="K36" s="111"/>
      <c r="L36" s="111"/>
      <c r="M36" s="111"/>
      <c r="N36" s="113">
        <f t="shared" si="4"/>
        <v>0</v>
      </c>
      <c r="O36" s="111"/>
      <c r="P36" s="111"/>
      <c r="Q36" s="113">
        <f t="shared" si="7"/>
        <v>0</v>
      </c>
      <c r="R36" s="113">
        <f t="shared" si="8"/>
        <v>0</v>
      </c>
      <c r="S36" s="106"/>
      <c r="T36" s="106"/>
      <c r="U36" s="106"/>
      <c r="V36" s="106"/>
      <c r="W36" s="106"/>
      <c r="X36" s="106"/>
      <c r="Y36" s="106"/>
      <c r="Z36" s="106"/>
      <c r="AA36" s="106"/>
      <c r="AB36" s="106"/>
    </row>
    <row r="37" spans="1:28">
      <c r="A37" s="458" t="s">
        <v>549</v>
      </c>
      <c r="B37" s="473" t="s">
        <v>562</v>
      </c>
      <c r="C37" s="459" t="s">
        <v>599</v>
      </c>
      <c r="D37" s="243">
        <v>33</v>
      </c>
      <c r="E37" s="243"/>
      <c r="F37" s="243">
        <v>29</v>
      </c>
      <c r="G37" s="113">
        <f t="shared" si="2"/>
        <v>4</v>
      </c>
      <c r="H37" s="111"/>
      <c r="I37" s="111"/>
      <c r="J37" s="113">
        <f t="shared" si="3"/>
        <v>4</v>
      </c>
      <c r="K37" s="111"/>
      <c r="L37" s="111"/>
      <c r="M37" s="111"/>
      <c r="N37" s="113">
        <f t="shared" si="4"/>
        <v>0</v>
      </c>
      <c r="O37" s="111"/>
      <c r="P37" s="111"/>
      <c r="Q37" s="113">
        <f t="shared" si="7"/>
        <v>0</v>
      </c>
      <c r="R37" s="113">
        <f t="shared" si="8"/>
        <v>4</v>
      </c>
      <c r="S37" s="106"/>
      <c r="T37" s="106"/>
      <c r="U37" s="106"/>
      <c r="V37" s="106"/>
      <c r="W37" s="106"/>
      <c r="X37" s="106"/>
      <c r="Y37" s="106"/>
      <c r="Z37" s="106"/>
      <c r="AA37" s="106"/>
      <c r="AB37" s="106"/>
    </row>
    <row r="38" spans="1:28">
      <c r="A38" s="458"/>
      <c r="B38" s="460" t="s">
        <v>853</v>
      </c>
      <c r="C38" s="461" t="s">
        <v>601</v>
      </c>
      <c r="D38" s="248">
        <f>D27+D32+D37</f>
        <v>40</v>
      </c>
      <c r="E38" s="248">
        <f t="shared" ref="E38:P38" si="10">E27+E32+E37</f>
        <v>0</v>
      </c>
      <c r="F38" s="248">
        <f t="shared" si="10"/>
        <v>29</v>
      </c>
      <c r="G38" s="113">
        <f t="shared" si="2"/>
        <v>11</v>
      </c>
      <c r="H38" s="114">
        <f t="shared" si="10"/>
        <v>0</v>
      </c>
      <c r="I38" s="114">
        <f t="shared" si="10"/>
        <v>0</v>
      </c>
      <c r="J38" s="113">
        <f t="shared" si="3"/>
        <v>11</v>
      </c>
      <c r="K38" s="114">
        <f t="shared" si="10"/>
        <v>0</v>
      </c>
      <c r="L38" s="114">
        <f t="shared" si="10"/>
        <v>0</v>
      </c>
      <c r="M38" s="114">
        <f t="shared" si="10"/>
        <v>0</v>
      </c>
      <c r="N38" s="113">
        <f t="shared" si="4"/>
        <v>0</v>
      </c>
      <c r="O38" s="114">
        <f t="shared" si="10"/>
        <v>0</v>
      </c>
      <c r="P38" s="114">
        <f t="shared" si="10"/>
        <v>0</v>
      </c>
      <c r="Q38" s="113">
        <f t="shared" si="7"/>
        <v>0</v>
      </c>
      <c r="R38" s="113">
        <f t="shared" si="8"/>
        <v>11</v>
      </c>
      <c r="S38" s="106"/>
      <c r="T38" s="106"/>
      <c r="U38" s="106"/>
      <c r="V38" s="106"/>
      <c r="W38" s="106"/>
      <c r="X38" s="106"/>
      <c r="Y38" s="106"/>
      <c r="Z38" s="106"/>
      <c r="AA38" s="106"/>
      <c r="AB38" s="106"/>
    </row>
    <row r="39" spans="1:28">
      <c r="A39" s="462" t="s">
        <v>602</v>
      </c>
      <c r="B39" s="462" t="s">
        <v>603</v>
      </c>
      <c r="C39" s="461" t="s">
        <v>604</v>
      </c>
      <c r="D39" s="596"/>
      <c r="E39" s="596"/>
      <c r="F39" s="596"/>
      <c r="G39" s="113">
        <f t="shared" si="2"/>
        <v>0</v>
      </c>
      <c r="H39" s="596"/>
      <c r="I39" s="596"/>
      <c r="J39" s="113">
        <f t="shared" si="3"/>
        <v>0</v>
      </c>
      <c r="K39" s="596"/>
      <c r="L39" s="596"/>
      <c r="M39" s="596"/>
      <c r="N39" s="113">
        <f t="shared" si="4"/>
        <v>0</v>
      </c>
      <c r="O39" s="596"/>
      <c r="P39" s="596"/>
      <c r="Q39" s="113">
        <f t="shared" si="7"/>
        <v>0</v>
      </c>
      <c r="R39" s="113">
        <f t="shared" si="8"/>
        <v>0</v>
      </c>
      <c r="S39" s="106"/>
      <c r="T39" s="106"/>
      <c r="U39" s="106"/>
      <c r="V39" s="106"/>
      <c r="W39" s="106"/>
      <c r="X39" s="106"/>
      <c r="Y39" s="106"/>
      <c r="Z39" s="106"/>
      <c r="AA39" s="106"/>
      <c r="AB39" s="106"/>
    </row>
    <row r="40" spans="1:28">
      <c r="A40" s="458"/>
      <c r="B40" s="462" t="s">
        <v>605</v>
      </c>
      <c r="C40" s="451" t="s">
        <v>606</v>
      </c>
      <c r="D40" s="546">
        <f>D17+D18+D19+D25+D38+D39</f>
        <v>47009</v>
      </c>
      <c r="E40" s="546">
        <f>E17+E18+E19+E25+E38+E39</f>
        <v>4350</v>
      </c>
      <c r="F40" s="546">
        <f t="shared" ref="F40:R40" si="11">F17+F18+F19+F25+F38+F39</f>
        <v>10776</v>
      </c>
      <c r="G40" s="546">
        <f t="shared" si="11"/>
        <v>40583</v>
      </c>
      <c r="H40" s="546">
        <f t="shared" si="11"/>
        <v>128493</v>
      </c>
      <c r="I40" s="546">
        <f t="shared" si="11"/>
        <v>0</v>
      </c>
      <c r="J40" s="546">
        <f t="shared" si="11"/>
        <v>169076</v>
      </c>
      <c r="K40" s="546">
        <f t="shared" si="11"/>
        <v>18213</v>
      </c>
      <c r="L40" s="546">
        <f t="shared" si="11"/>
        <v>1977</v>
      </c>
      <c r="M40" s="546">
        <f t="shared" si="11"/>
        <v>10747</v>
      </c>
      <c r="N40" s="546">
        <f t="shared" si="11"/>
        <v>9443</v>
      </c>
      <c r="O40" s="546">
        <f t="shared" si="11"/>
        <v>0</v>
      </c>
      <c r="P40" s="546">
        <f t="shared" si="11"/>
        <v>0</v>
      </c>
      <c r="Q40" s="546">
        <f t="shared" si="11"/>
        <v>9443</v>
      </c>
      <c r="R40" s="546">
        <f t="shared" si="11"/>
        <v>159633</v>
      </c>
      <c r="S40" s="106"/>
      <c r="T40" s="106"/>
      <c r="U40" s="106"/>
      <c r="V40" s="106"/>
      <c r="W40" s="106"/>
      <c r="X40" s="106"/>
      <c r="Y40" s="106"/>
      <c r="Z40" s="106"/>
      <c r="AA40" s="106"/>
      <c r="AB40" s="106"/>
    </row>
    <row r="41" spans="1:28">
      <c r="A41" s="436"/>
      <c r="B41" s="436"/>
      <c r="C41" s="436"/>
      <c r="D41" s="475"/>
      <c r="E41" s="475"/>
      <c r="F41" s="475"/>
      <c r="G41" s="476"/>
      <c r="H41" s="476"/>
      <c r="I41" s="476"/>
      <c r="J41" s="476"/>
      <c r="K41" s="476"/>
      <c r="L41" s="476"/>
      <c r="M41" s="476"/>
      <c r="N41" s="476"/>
      <c r="O41" s="476"/>
      <c r="P41" s="476"/>
      <c r="Q41" s="476"/>
      <c r="R41" s="476"/>
    </row>
    <row r="42" spans="1:28">
      <c r="A42" s="436"/>
      <c r="B42" s="436" t="s">
        <v>607</v>
      </c>
      <c r="C42" s="436"/>
      <c r="D42" s="444"/>
      <c r="E42" s="444"/>
      <c r="F42" s="444"/>
      <c r="G42" s="439"/>
      <c r="H42" s="439"/>
      <c r="I42" s="439"/>
      <c r="J42" s="439"/>
      <c r="K42" s="439"/>
      <c r="L42" s="439"/>
      <c r="M42" s="439"/>
      <c r="N42" s="439"/>
      <c r="O42" s="439"/>
      <c r="P42" s="439"/>
      <c r="Q42" s="439"/>
      <c r="R42" s="439"/>
    </row>
    <row r="43" spans="1:28">
      <c r="A43" s="436"/>
      <c r="B43" s="436"/>
      <c r="C43" s="436"/>
      <c r="D43" s="444"/>
      <c r="E43" s="444"/>
      <c r="F43" s="444"/>
      <c r="G43" s="439"/>
      <c r="H43" s="439"/>
      <c r="I43" s="439"/>
      <c r="J43" s="439"/>
      <c r="K43" s="439"/>
      <c r="L43" s="439"/>
      <c r="M43" s="439"/>
      <c r="N43" s="439"/>
      <c r="O43" s="439"/>
      <c r="P43" s="439"/>
      <c r="Q43" s="439"/>
      <c r="R43" s="439"/>
    </row>
    <row r="44" spans="1:28">
      <c r="A44" s="436"/>
      <c r="B44" s="445" t="s">
        <v>866</v>
      </c>
      <c r="C44" s="445"/>
      <c r="D44" s="446"/>
      <c r="E44" s="446"/>
      <c r="F44" s="446"/>
      <c r="G44" s="436"/>
      <c r="H44" s="447" t="s">
        <v>608</v>
      </c>
      <c r="I44" s="447"/>
      <c r="J44" s="447"/>
      <c r="K44" s="612"/>
      <c r="L44" s="612"/>
      <c r="M44" s="612"/>
      <c r="N44" s="612"/>
      <c r="O44" s="613" t="s">
        <v>781</v>
      </c>
      <c r="P44" s="614"/>
      <c r="Q44" s="614"/>
      <c r="R44" s="614"/>
    </row>
    <row r="45" spans="1:28">
      <c r="A45" s="437"/>
      <c r="B45" s="437"/>
      <c r="C45" s="437"/>
      <c r="D45" s="448"/>
      <c r="E45" s="448"/>
      <c r="F45" s="448"/>
      <c r="G45" s="437"/>
      <c r="H45" s="437"/>
      <c r="I45" s="437"/>
      <c r="J45" s="437"/>
      <c r="K45" s="437"/>
      <c r="L45" s="437"/>
      <c r="M45" s="437"/>
      <c r="N45" s="437"/>
      <c r="O45" s="437"/>
      <c r="P45" s="437"/>
      <c r="Q45" s="437"/>
      <c r="R45" s="437"/>
    </row>
    <row r="46" spans="1:28">
      <c r="A46" s="437"/>
      <c r="B46" s="437"/>
      <c r="C46" s="437"/>
      <c r="D46" s="448"/>
      <c r="E46" s="448"/>
      <c r="F46" s="448"/>
      <c r="G46" s="437"/>
      <c r="H46" s="437"/>
      <c r="I46" s="437"/>
      <c r="J46" s="437"/>
      <c r="K46" s="437"/>
      <c r="L46" s="437"/>
      <c r="M46" s="437"/>
      <c r="N46" s="437"/>
      <c r="O46" s="437"/>
      <c r="P46" s="437"/>
      <c r="Q46" s="437"/>
      <c r="R46" s="437"/>
    </row>
    <row r="47" spans="1:28">
      <c r="A47" s="437"/>
      <c r="B47" s="437"/>
      <c r="C47" s="437"/>
      <c r="D47" s="448"/>
      <c r="E47" s="448"/>
      <c r="F47" s="448"/>
      <c r="G47" s="437"/>
      <c r="H47" s="437"/>
      <c r="I47" s="437"/>
      <c r="J47" s="437"/>
      <c r="K47" s="437"/>
      <c r="L47" s="437"/>
      <c r="M47" s="437"/>
      <c r="N47" s="437"/>
      <c r="O47" s="437"/>
      <c r="P47" s="437"/>
      <c r="Q47" s="437"/>
      <c r="R47" s="437"/>
    </row>
    <row r="48" spans="1:28">
      <c r="A48" s="437"/>
      <c r="B48" s="437"/>
      <c r="C48" s="437"/>
      <c r="D48" s="448"/>
      <c r="E48" s="448"/>
      <c r="F48" s="448"/>
      <c r="G48" s="437"/>
      <c r="H48" s="437"/>
      <c r="I48" s="437"/>
      <c r="J48" s="437"/>
      <c r="K48" s="437"/>
      <c r="L48" s="437"/>
      <c r="M48" s="437"/>
      <c r="N48" s="437"/>
      <c r="O48" s="437"/>
      <c r="P48" s="437"/>
      <c r="Q48" s="437"/>
      <c r="R48" s="437"/>
    </row>
    <row r="49" spans="1:18">
      <c r="A49" s="437"/>
      <c r="B49" s="437"/>
      <c r="C49" s="437"/>
      <c r="D49" s="448"/>
      <c r="E49" s="448"/>
      <c r="F49" s="448"/>
      <c r="G49" s="437"/>
      <c r="H49" s="437"/>
      <c r="I49" s="437"/>
      <c r="J49" s="437"/>
      <c r="K49" s="437"/>
      <c r="L49" s="437"/>
      <c r="M49" s="437"/>
      <c r="N49" s="437"/>
      <c r="O49" s="437"/>
      <c r="P49" s="437"/>
      <c r="Q49" s="437"/>
      <c r="R49" s="437"/>
    </row>
    <row r="50" spans="1:18">
      <c r="A50" s="437"/>
      <c r="B50" s="437"/>
      <c r="C50" s="437"/>
      <c r="D50" s="448"/>
      <c r="E50" s="448"/>
      <c r="F50" s="448"/>
      <c r="G50" s="437"/>
      <c r="H50" s="437"/>
      <c r="I50" s="437"/>
      <c r="J50" s="437"/>
      <c r="K50" s="437"/>
      <c r="L50" s="437"/>
      <c r="M50" s="437"/>
      <c r="N50" s="437"/>
      <c r="O50" s="437"/>
      <c r="P50" s="437"/>
      <c r="Q50" s="437"/>
      <c r="R50" s="437"/>
    </row>
    <row r="51" spans="1:18">
      <c r="D51" s="249"/>
      <c r="E51" s="249"/>
      <c r="F51" s="249"/>
    </row>
    <row r="52" spans="1:18">
      <c r="D52" s="249"/>
      <c r="E52" s="249"/>
      <c r="F52" s="249"/>
    </row>
    <row r="53" spans="1:18">
      <c r="D53" s="249"/>
      <c r="E53" s="249"/>
      <c r="F53" s="249"/>
    </row>
    <row r="54" spans="1:18">
      <c r="D54" s="249"/>
      <c r="E54" s="249"/>
      <c r="F54" s="249"/>
    </row>
    <row r="55" spans="1:18">
      <c r="D55" s="249"/>
      <c r="E55" s="249"/>
      <c r="F55" s="249"/>
    </row>
    <row r="56" spans="1:18">
      <c r="D56" s="249"/>
      <c r="E56" s="249"/>
      <c r="F56" s="249"/>
    </row>
    <row r="57" spans="1:18">
      <c r="D57" s="249"/>
      <c r="E57" s="249"/>
      <c r="F57" s="249"/>
    </row>
    <row r="58" spans="1:18">
      <c r="D58" s="249"/>
      <c r="E58" s="249"/>
      <c r="F58" s="249"/>
    </row>
    <row r="59" spans="1:18">
      <c r="D59" s="249"/>
      <c r="E59" s="249"/>
      <c r="F59" s="249"/>
    </row>
    <row r="60" spans="1:18">
      <c r="D60" s="249"/>
      <c r="E60" s="249"/>
      <c r="F60" s="249"/>
    </row>
    <row r="61" spans="1:18">
      <c r="D61" s="249"/>
      <c r="E61" s="249"/>
      <c r="F61" s="249"/>
    </row>
    <row r="62" spans="1:18">
      <c r="D62" s="249"/>
      <c r="E62" s="249"/>
      <c r="F62" s="249"/>
    </row>
    <row r="63" spans="1:18">
      <c r="D63" s="249"/>
      <c r="E63" s="249"/>
      <c r="F63" s="249"/>
    </row>
    <row r="64" spans="1:18">
      <c r="D64" s="249"/>
      <c r="E64" s="249"/>
      <c r="F64" s="249"/>
    </row>
    <row r="65" spans="4:6">
      <c r="D65" s="249"/>
      <c r="E65" s="249"/>
      <c r="F65" s="249"/>
    </row>
    <row r="66" spans="4:6">
      <c r="D66" s="249"/>
      <c r="E66" s="249"/>
      <c r="F66" s="249"/>
    </row>
    <row r="67" spans="4:6">
      <c r="D67" s="249"/>
      <c r="E67" s="249"/>
      <c r="F67" s="249"/>
    </row>
    <row r="68" spans="4:6">
      <c r="E68" s="249"/>
      <c r="F68" s="249"/>
    </row>
    <row r="69" spans="4:6">
      <c r="E69" s="249"/>
      <c r="F69" s="249"/>
    </row>
    <row r="70" spans="4:6">
      <c r="E70" s="249"/>
      <c r="F70" s="249"/>
    </row>
    <row r="71" spans="4:6">
      <c r="E71" s="249"/>
      <c r="F71" s="249"/>
    </row>
    <row r="72" spans="4:6">
      <c r="E72" s="249"/>
      <c r="F72" s="249"/>
    </row>
    <row r="73" spans="4:6">
      <c r="E73" s="249"/>
      <c r="F73" s="249"/>
    </row>
    <row r="74" spans="4:6">
      <c r="E74" s="249"/>
      <c r="F74" s="249"/>
    </row>
    <row r="75" spans="4:6">
      <c r="E75" s="249"/>
      <c r="F75" s="249"/>
    </row>
    <row r="76" spans="4:6">
      <c r="E76" s="249"/>
      <c r="F76" s="249"/>
    </row>
    <row r="77" spans="4:6">
      <c r="E77" s="249"/>
      <c r="F77" s="249"/>
    </row>
    <row r="78" spans="4:6">
      <c r="E78" s="249"/>
      <c r="F78" s="249"/>
    </row>
    <row r="79" spans="4:6">
      <c r="E79" s="249"/>
      <c r="F79" s="249"/>
    </row>
    <row r="80" spans="4:6">
      <c r="E80" s="249"/>
      <c r="F80" s="249"/>
    </row>
    <row r="81" spans="5:6">
      <c r="E81" s="249"/>
      <c r="F81" s="249"/>
    </row>
    <row r="82" spans="5:6">
      <c r="E82" s="249"/>
      <c r="F82" s="249"/>
    </row>
    <row r="83" spans="5:6">
      <c r="E83" s="249"/>
      <c r="F83" s="249"/>
    </row>
    <row r="84" spans="5:6">
      <c r="E84" s="249"/>
      <c r="F84" s="249"/>
    </row>
    <row r="85" spans="5:6">
      <c r="E85" s="249"/>
      <c r="F85" s="249"/>
    </row>
    <row r="86" spans="5:6">
      <c r="E86" s="249"/>
      <c r="F86" s="249"/>
    </row>
    <row r="87" spans="5:6">
      <c r="E87" s="249"/>
      <c r="F87" s="249"/>
    </row>
    <row r="88" spans="5:6">
      <c r="E88" s="249"/>
      <c r="F88" s="249"/>
    </row>
    <row r="89" spans="5:6">
      <c r="E89" s="249"/>
      <c r="F89" s="249"/>
    </row>
    <row r="90" spans="5:6">
      <c r="E90" s="249"/>
      <c r="F90" s="249"/>
    </row>
    <row r="91" spans="5:6">
      <c r="E91" s="249"/>
      <c r="F91" s="249"/>
    </row>
    <row r="92" spans="5:6">
      <c r="E92" s="249"/>
      <c r="F92" s="249"/>
    </row>
    <row r="93" spans="5:6">
      <c r="E93" s="249"/>
      <c r="F93" s="249"/>
    </row>
    <row r="94" spans="5:6">
      <c r="E94" s="249"/>
      <c r="F94" s="249"/>
    </row>
    <row r="95" spans="5:6">
      <c r="E95" s="249"/>
      <c r="F95" s="249"/>
    </row>
    <row r="96" spans="5:6">
      <c r="E96" s="249"/>
      <c r="F96" s="249"/>
    </row>
    <row r="97" spans="5:6">
      <c r="E97" s="249"/>
      <c r="F97" s="249"/>
    </row>
    <row r="98" spans="5:6">
      <c r="E98" s="249"/>
      <c r="F98" s="249"/>
    </row>
    <row r="99" spans="5:6">
      <c r="E99" s="249"/>
      <c r="F99" s="249"/>
    </row>
    <row r="100" spans="5:6">
      <c r="E100" s="249"/>
      <c r="F100" s="249"/>
    </row>
    <row r="101" spans="5:6">
      <c r="E101" s="249"/>
      <c r="F101" s="249"/>
    </row>
    <row r="102" spans="5:6">
      <c r="E102" s="249"/>
      <c r="F102" s="249"/>
    </row>
    <row r="103" spans="5:6">
      <c r="E103" s="249"/>
      <c r="F103" s="249"/>
    </row>
    <row r="104" spans="5:6">
      <c r="E104" s="249"/>
      <c r="F104" s="249"/>
    </row>
    <row r="105" spans="5:6">
      <c r="E105" s="249"/>
      <c r="F105" s="249"/>
    </row>
    <row r="106" spans="5:6">
      <c r="E106" s="249"/>
      <c r="F106" s="249"/>
    </row>
    <row r="107" spans="5:6">
      <c r="E107" s="249"/>
      <c r="F107" s="249"/>
    </row>
    <row r="108" spans="5:6">
      <c r="E108" s="249"/>
      <c r="F108" s="249"/>
    </row>
    <row r="109" spans="5:6">
      <c r="E109" s="249"/>
      <c r="F109" s="249"/>
    </row>
    <row r="110" spans="5:6">
      <c r="E110" s="249"/>
      <c r="F110" s="249"/>
    </row>
    <row r="111" spans="5:6">
      <c r="E111" s="249"/>
      <c r="F111" s="249"/>
    </row>
    <row r="112" spans="5:6">
      <c r="E112" s="249"/>
      <c r="F112" s="249"/>
    </row>
    <row r="113" spans="5:6">
      <c r="E113" s="249"/>
      <c r="F113" s="249"/>
    </row>
    <row r="114" spans="5:6">
      <c r="E114" s="249"/>
      <c r="F114" s="249"/>
    </row>
    <row r="115" spans="5:6">
      <c r="E115" s="249"/>
      <c r="F115" s="249"/>
    </row>
    <row r="116" spans="5:6">
      <c r="E116" s="249"/>
      <c r="F116" s="249"/>
    </row>
    <row r="117" spans="5:6">
      <c r="E117" s="249"/>
      <c r="F117" s="249"/>
    </row>
    <row r="118" spans="5:6">
      <c r="E118" s="249"/>
      <c r="F118" s="249"/>
    </row>
    <row r="119" spans="5:6">
      <c r="E119" s="249"/>
      <c r="F119" s="249"/>
    </row>
    <row r="120" spans="5:6">
      <c r="E120" s="249"/>
      <c r="F120" s="249"/>
    </row>
    <row r="121" spans="5:6">
      <c r="E121" s="249"/>
      <c r="F121" s="249"/>
    </row>
    <row r="122" spans="5:6">
      <c r="E122" s="249"/>
      <c r="F122" s="249"/>
    </row>
    <row r="123" spans="5:6">
      <c r="E123" s="249"/>
      <c r="F123" s="249"/>
    </row>
    <row r="124" spans="5:6">
      <c r="E124" s="249"/>
      <c r="F124" s="249"/>
    </row>
    <row r="125" spans="5:6">
      <c r="E125" s="249"/>
      <c r="F125" s="249"/>
    </row>
    <row r="126" spans="5:6">
      <c r="E126" s="249"/>
      <c r="F126" s="249"/>
    </row>
    <row r="127" spans="5:6">
      <c r="E127" s="249"/>
      <c r="F127" s="249"/>
    </row>
    <row r="128" spans="5:6">
      <c r="E128" s="249"/>
      <c r="F128" s="249"/>
    </row>
    <row r="129" spans="5:6">
      <c r="E129" s="249"/>
      <c r="F129" s="249"/>
    </row>
    <row r="130" spans="5:6">
      <c r="E130" s="249"/>
      <c r="F130" s="249"/>
    </row>
    <row r="131" spans="5:6">
      <c r="E131" s="249"/>
      <c r="F131" s="249"/>
    </row>
    <row r="132" spans="5:6">
      <c r="E132" s="249"/>
      <c r="F132" s="249"/>
    </row>
    <row r="133" spans="5:6">
      <c r="E133" s="249"/>
      <c r="F133" s="249"/>
    </row>
    <row r="134" spans="5:6">
      <c r="E134" s="249"/>
      <c r="F134" s="249"/>
    </row>
    <row r="135" spans="5:6">
      <c r="E135" s="249"/>
      <c r="F135" s="249"/>
    </row>
    <row r="136" spans="5:6">
      <c r="E136" s="249"/>
      <c r="F136" s="249"/>
    </row>
    <row r="137" spans="5:6">
      <c r="E137" s="249"/>
      <c r="F137" s="249"/>
    </row>
    <row r="138" spans="5:6">
      <c r="E138" s="249"/>
      <c r="F138" s="249"/>
    </row>
    <row r="139" spans="5:6">
      <c r="E139" s="249"/>
      <c r="F139" s="249"/>
    </row>
    <row r="140" spans="5:6">
      <c r="E140" s="249"/>
      <c r="F140" s="249"/>
    </row>
    <row r="141" spans="5:6">
      <c r="E141" s="249"/>
      <c r="F141" s="249"/>
    </row>
    <row r="142" spans="5:6">
      <c r="E142" s="249"/>
      <c r="F142" s="249"/>
    </row>
    <row r="143" spans="5:6">
      <c r="E143" s="249"/>
      <c r="F143" s="249"/>
    </row>
    <row r="144" spans="5:6">
      <c r="E144" s="249"/>
      <c r="F144" s="249"/>
    </row>
    <row r="145" spans="5:6">
      <c r="E145" s="249"/>
      <c r="F145" s="249"/>
    </row>
    <row r="146" spans="5:6">
      <c r="E146" s="249"/>
      <c r="F146" s="249"/>
    </row>
    <row r="147" spans="5:6">
      <c r="E147" s="249"/>
      <c r="F147" s="249"/>
    </row>
    <row r="148" spans="5:6">
      <c r="E148" s="249"/>
      <c r="F148" s="249"/>
    </row>
    <row r="149" spans="5:6">
      <c r="E149" s="249"/>
      <c r="F149" s="249"/>
    </row>
    <row r="150" spans="5:6">
      <c r="E150" s="249"/>
      <c r="F150" s="249"/>
    </row>
    <row r="151" spans="5:6">
      <c r="E151" s="249"/>
      <c r="F151" s="249"/>
    </row>
    <row r="152" spans="5:6">
      <c r="E152" s="249"/>
      <c r="F152" s="249"/>
    </row>
    <row r="153" spans="5:6">
      <c r="E153" s="249"/>
      <c r="F153" s="249"/>
    </row>
    <row r="154" spans="5:6">
      <c r="E154" s="249"/>
      <c r="F154" s="249"/>
    </row>
    <row r="155" spans="5:6">
      <c r="E155" s="249"/>
      <c r="F155" s="249"/>
    </row>
    <row r="156" spans="5:6">
      <c r="E156" s="249"/>
      <c r="F156" s="249"/>
    </row>
    <row r="157" spans="5:6">
      <c r="E157" s="249"/>
      <c r="F157" s="249"/>
    </row>
    <row r="158" spans="5:6">
      <c r="E158" s="249"/>
      <c r="F158" s="249"/>
    </row>
    <row r="159" spans="5:6">
      <c r="E159" s="249"/>
      <c r="F159" s="249"/>
    </row>
    <row r="160" spans="5:6">
      <c r="E160" s="249"/>
      <c r="F160" s="249"/>
    </row>
    <row r="161" spans="5:6">
      <c r="E161" s="249"/>
      <c r="F161" s="249"/>
    </row>
    <row r="162" spans="5:6">
      <c r="E162" s="249"/>
      <c r="F162" s="249"/>
    </row>
    <row r="163" spans="5:6">
      <c r="E163" s="249"/>
      <c r="F163" s="249"/>
    </row>
    <row r="164" spans="5:6">
      <c r="E164" s="249"/>
      <c r="F164" s="249"/>
    </row>
    <row r="165" spans="5:6">
      <c r="E165" s="249"/>
      <c r="F165" s="249"/>
    </row>
    <row r="166" spans="5:6">
      <c r="E166" s="249"/>
      <c r="F166" s="249"/>
    </row>
    <row r="167" spans="5:6">
      <c r="E167" s="249"/>
      <c r="F167" s="249"/>
    </row>
    <row r="168" spans="5:6">
      <c r="E168" s="249"/>
      <c r="F168" s="249"/>
    </row>
    <row r="169" spans="5:6">
      <c r="E169" s="249"/>
      <c r="F169" s="249"/>
    </row>
    <row r="170" spans="5:6">
      <c r="E170" s="249"/>
      <c r="F170" s="249"/>
    </row>
    <row r="171" spans="5:6">
      <c r="E171" s="249"/>
      <c r="F171" s="249"/>
    </row>
    <row r="172" spans="5:6">
      <c r="E172" s="249"/>
      <c r="F172" s="249"/>
    </row>
    <row r="173" spans="5:6">
      <c r="E173" s="249"/>
      <c r="F173" s="249"/>
    </row>
    <row r="174" spans="5:6">
      <c r="E174" s="249"/>
      <c r="F174" s="249"/>
    </row>
    <row r="175" spans="5:6">
      <c r="E175" s="249"/>
      <c r="F175" s="249"/>
    </row>
    <row r="176" spans="5:6">
      <c r="E176" s="249"/>
      <c r="F176" s="249"/>
    </row>
    <row r="177" spans="5:6">
      <c r="E177" s="249"/>
      <c r="F177" s="249"/>
    </row>
    <row r="178" spans="5:6">
      <c r="E178" s="249"/>
      <c r="F178" s="249"/>
    </row>
    <row r="179" spans="5:6">
      <c r="E179" s="249"/>
      <c r="F179" s="249"/>
    </row>
    <row r="180" spans="5:6">
      <c r="E180" s="249"/>
      <c r="F180" s="249"/>
    </row>
    <row r="181" spans="5:6">
      <c r="E181" s="249"/>
      <c r="F181" s="249"/>
    </row>
    <row r="182" spans="5:6">
      <c r="E182" s="249"/>
      <c r="F182" s="249"/>
    </row>
    <row r="183" spans="5:6">
      <c r="E183" s="249"/>
      <c r="F183" s="249"/>
    </row>
    <row r="184" spans="5:6">
      <c r="E184" s="249"/>
      <c r="F184" s="249"/>
    </row>
    <row r="185" spans="5:6">
      <c r="E185" s="249"/>
      <c r="F185" s="249"/>
    </row>
    <row r="186" spans="5:6">
      <c r="E186" s="249"/>
      <c r="F186" s="249"/>
    </row>
    <row r="187" spans="5:6">
      <c r="E187" s="249"/>
      <c r="F187" s="249"/>
    </row>
    <row r="188" spans="5:6">
      <c r="E188" s="249"/>
      <c r="F188" s="249"/>
    </row>
    <row r="189" spans="5:6">
      <c r="E189" s="249"/>
      <c r="F189" s="249"/>
    </row>
    <row r="190" spans="5:6">
      <c r="E190" s="249"/>
      <c r="F190" s="249"/>
    </row>
    <row r="191" spans="5:6">
      <c r="E191" s="249"/>
      <c r="F191" s="249"/>
    </row>
    <row r="192" spans="5:6">
      <c r="E192" s="249"/>
      <c r="F192" s="249"/>
    </row>
    <row r="193" spans="5:6">
      <c r="E193" s="249"/>
      <c r="F193" s="249"/>
    </row>
    <row r="194" spans="5:6">
      <c r="E194" s="249"/>
      <c r="F194" s="249"/>
    </row>
    <row r="195" spans="5:6">
      <c r="E195" s="249"/>
      <c r="F195" s="249"/>
    </row>
    <row r="196" spans="5:6">
      <c r="E196" s="249"/>
      <c r="F196" s="249"/>
    </row>
    <row r="197" spans="5:6">
      <c r="E197" s="249"/>
      <c r="F197" s="249"/>
    </row>
    <row r="198" spans="5:6">
      <c r="E198" s="249"/>
      <c r="F198" s="249"/>
    </row>
    <row r="199" spans="5:6">
      <c r="E199" s="249"/>
      <c r="F199" s="249"/>
    </row>
    <row r="200" spans="5:6">
      <c r="E200" s="249"/>
      <c r="F200" s="249"/>
    </row>
    <row r="201" spans="5:6">
      <c r="E201" s="249"/>
      <c r="F201" s="249"/>
    </row>
    <row r="202" spans="5:6">
      <c r="E202" s="249"/>
      <c r="F202" s="249"/>
    </row>
    <row r="203" spans="5:6">
      <c r="E203" s="249"/>
      <c r="F203" s="249"/>
    </row>
    <row r="204" spans="5:6">
      <c r="E204" s="249"/>
      <c r="F204" s="249"/>
    </row>
    <row r="205" spans="5:6">
      <c r="E205" s="249"/>
      <c r="F205" s="249"/>
    </row>
    <row r="206" spans="5:6">
      <c r="E206" s="249"/>
      <c r="F206" s="249"/>
    </row>
    <row r="207" spans="5:6">
      <c r="E207" s="249"/>
      <c r="F207" s="249"/>
    </row>
    <row r="208" spans="5:6">
      <c r="E208" s="249"/>
      <c r="F208" s="249"/>
    </row>
    <row r="209" spans="5:6">
      <c r="E209" s="249"/>
      <c r="F209" s="249"/>
    </row>
    <row r="210" spans="5:6">
      <c r="E210" s="249"/>
      <c r="F210" s="249"/>
    </row>
    <row r="211" spans="5:6">
      <c r="E211" s="249"/>
      <c r="F211" s="249"/>
    </row>
    <row r="212" spans="5:6">
      <c r="E212" s="249"/>
      <c r="F212" s="249"/>
    </row>
    <row r="213" spans="5:6">
      <c r="E213" s="249"/>
      <c r="F213" s="249"/>
    </row>
    <row r="214" spans="5:6">
      <c r="E214" s="249"/>
      <c r="F214" s="249"/>
    </row>
    <row r="215" spans="5:6">
      <c r="E215" s="249"/>
      <c r="F215" s="249"/>
    </row>
    <row r="216" spans="5:6">
      <c r="E216" s="249"/>
      <c r="F216" s="249"/>
    </row>
    <row r="217" spans="5:6">
      <c r="E217" s="249"/>
      <c r="F217" s="249"/>
    </row>
    <row r="218" spans="5:6">
      <c r="E218" s="249"/>
      <c r="F218" s="249"/>
    </row>
    <row r="219" spans="5:6">
      <c r="E219" s="249"/>
      <c r="F219" s="249"/>
    </row>
    <row r="220" spans="5:6">
      <c r="E220" s="249"/>
      <c r="F220" s="249"/>
    </row>
    <row r="221" spans="5:6">
      <c r="E221" s="249"/>
      <c r="F221" s="249"/>
    </row>
    <row r="222" spans="5:6">
      <c r="E222" s="249"/>
      <c r="F222" s="249"/>
    </row>
    <row r="223" spans="5:6">
      <c r="E223" s="249"/>
      <c r="F223" s="249"/>
    </row>
    <row r="224" spans="5:6">
      <c r="E224" s="249"/>
      <c r="F224" s="249"/>
    </row>
    <row r="225" spans="5:6">
      <c r="E225" s="249"/>
      <c r="F225" s="249"/>
    </row>
    <row r="226" spans="5:6">
      <c r="E226" s="249"/>
      <c r="F226" s="249"/>
    </row>
    <row r="227" spans="5:6">
      <c r="E227" s="249"/>
      <c r="F227" s="249"/>
    </row>
    <row r="228" spans="5:6">
      <c r="E228" s="249"/>
      <c r="F228" s="249"/>
    </row>
    <row r="229" spans="5:6">
      <c r="E229" s="249"/>
      <c r="F229" s="249"/>
    </row>
    <row r="230" spans="5:6">
      <c r="E230" s="249"/>
      <c r="F230" s="249"/>
    </row>
    <row r="231" spans="5:6">
      <c r="E231" s="249"/>
      <c r="F231" s="249"/>
    </row>
    <row r="232" spans="5:6">
      <c r="E232" s="249"/>
      <c r="F232" s="249"/>
    </row>
  </sheetData>
  <mergeCells count="16">
    <mergeCell ref="A2:B2"/>
    <mergeCell ref="E2:G2"/>
    <mergeCell ref="M2:O2"/>
    <mergeCell ref="P2:Q2"/>
    <mergeCell ref="A3:B3"/>
    <mergeCell ref="E3:G3"/>
    <mergeCell ref="M3:N3"/>
    <mergeCell ref="P3:Q3"/>
    <mergeCell ref="K44:N44"/>
    <mergeCell ref="O44:R44"/>
    <mergeCell ref="E4:G4"/>
    <mergeCell ref="A5:B6"/>
    <mergeCell ref="C5:C6"/>
    <mergeCell ref="J5:J6"/>
    <mergeCell ref="Q5:Q6"/>
    <mergeCell ref="R5:R6"/>
  </mergeCells>
  <phoneticPr fontId="30" type="noConversion"/>
  <dataValidations count="2">
    <dataValidation type="decimal" allowBlank="1" showErrorMessage="1" errorTitle="Невалиден формат" error="Стойността в клетката може да съдържа число.&#10;&#10;За да коригирате натиснете Retry. За да се откажете натиснете Cancel." sqref="D39:F39 H39:I39 K39:M39 O39:P39">
      <formula1>-99999999999990</formula1>
      <formula2>9999999999999990</formula2>
    </dataValidation>
    <dataValidation type="decimal" allowBlank="1" showInputMessage="1" showErrorMessage="1" errorTitle="Невалиден формат" error="Стойността в клетката може да съдържа само положително число.&#10;&#10;За да коригирате натиснете Retry. За да се откажете натиснете Cancel." sqref="D18:F19 H18:I19 K18:M19 O18:P19 D21:F24 H21:I24 K21:M24 O21:P24 D28:F31 H28:I31 K28:M31 O28:P31 D33:F37 H33:I37 K33:M37 O33:P37 O9:P16 K9:M16 H9:I16 D9:F16">
      <formula1>0</formula1>
      <formula2>9999999999999990</formula2>
    </dataValidation>
  </dataValidations>
  <pageMargins left="0.15748031496062992" right="0.15748031496062992" top="0.39370078740157483" bottom="0.39370078740157483" header="0.11811023622047245" footer="0.11811023622047245"/>
  <pageSetup paperSize="9" scale="64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dimension ref="A1:AA329"/>
  <sheetViews>
    <sheetView topLeftCell="A100" workbookViewId="0">
      <selection activeCell="A109" sqref="A109:B109"/>
    </sheetView>
  </sheetViews>
  <sheetFormatPr defaultColWidth="10.7109375" defaultRowHeight="12"/>
  <cols>
    <col min="1" max="1" width="47.28515625" style="43" customWidth="1"/>
    <col min="2" max="2" width="11.85546875" style="47" customWidth="1"/>
    <col min="3" max="3" width="13.42578125" style="43" customWidth="1"/>
    <col min="4" max="4" width="12.42578125" style="43" customWidth="1"/>
    <col min="5" max="5" width="13.140625" style="43" customWidth="1"/>
    <col min="6" max="6" width="14.85546875" style="43" customWidth="1"/>
    <col min="7" max="26" width="10.7109375" style="43" hidden="1" customWidth="1"/>
    <col min="27" max="16384" width="10.7109375" style="43"/>
  </cols>
  <sheetData>
    <row r="1" spans="1:15" ht="24" customHeight="1">
      <c r="A1" s="635" t="s">
        <v>609</v>
      </c>
      <c r="B1" s="635"/>
      <c r="C1" s="635"/>
      <c r="D1" s="635"/>
      <c r="E1" s="635"/>
      <c r="F1" s="191"/>
      <c r="G1" s="42"/>
      <c r="H1" s="42"/>
      <c r="I1" s="42"/>
      <c r="J1" s="42"/>
      <c r="K1" s="42"/>
      <c r="L1" s="42"/>
      <c r="M1" s="42"/>
      <c r="N1" s="42"/>
      <c r="O1" s="42"/>
    </row>
    <row r="2" spans="1:15">
      <c r="A2" s="507"/>
      <c r="B2" s="508"/>
      <c r="C2" s="509"/>
      <c r="E2" s="510"/>
      <c r="F2" s="142"/>
      <c r="G2" s="42"/>
      <c r="H2" s="42"/>
      <c r="I2" s="42"/>
      <c r="J2" s="42"/>
      <c r="K2" s="42"/>
      <c r="L2" s="42"/>
      <c r="M2" s="42"/>
      <c r="N2" s="42"/>
      <c r="O2" s="42"/>
    </row>
    <row r="3" spans="1:15" ht="13.5" customHeight="1">
      <c r="A3" s="636" t="str">
        <f>"Име на отчитащото се предприятие:" &amp;    "           " &amp;'[1]справка №1-БАЛАНС'!E3</f>
        <v>Име на отчитащото се предприятие:            "Бесттехника ТМ - Радомир " ПАД</v>
      </c>
      <c r="B3" s="636"/>
      <c r="C3" s="353" t="s">
        <v>2</v>
      </c>
      <c r="E3" s="353">
        <f>'[1]справка №1-БАЛАНС'!H3</f>
        <v>113020833</v>
      </c>
      <c r="F3" s="45"/>
      <c r="G3" s="45"/>
      <c r="H3" s="45"/>
      <c r="I3" s="45"/>
      <c r="J3" s="45"/>
      <c r="K3" s="45"/>
      <c r="L3" s="45"/>
      <c r="M3" s="45"/>
      <c r="N3" s="45"/>
      <c r="O3" s="45"/>
    </row>
    <row r="4" spans="1:15" ht="15">
      <c r="A4" s="637" t="str">
        <f>'справка №1-БАЛАНС'!E5</f>
        <v xml:space="preserve"> към 30.09.2009 г.</v>
      </c>
      <c r="B4" s="638"/>
      <c r="C4" s="354" t="s">
        <v>4</v>
      </c>
      <c r="D4" s="354"/>
      <c r="E4" s="353" t="str">
        <f>'[1]справка №1-БАЛАНС'!H4</f>
        <v xml:space="preserve"> </v>
      </c>
      <c r="F4" s="193"/>
      <c r="G4" s="193"/>
      <c r="H4" s="193"/>
      <c r="I4" s="193"/>
      <c r="J4" s="193"/>
      <c r="K4" s="193"/>
      <c r="L4" s="193"/>
      <c r="M4" s="193"/>
      <c r="N4" s="193"/>
      <c r="O4" s="193"/>
    </row>
    <row r="5" spans="1:15" ht="12.75" customHeight="1">
      <c r="A5" s="511" t="s">
        <v>610</v>
      </c>
      <c r="B5" s="512"/>
      <c r="C5" s="513"/>
      <c r="D5" s="513"/>
      <c r="E5" s="514" t="s">
        <v>611</v>
      </c>
      <c r="F5" s="143"/>
      <c r="G5" s="42"/>
      <c r="H5" s="42"/>
      <c r="I5" s="42"/>
      <c r="J5" s="42"/>
      <c r="K5" s="42"/>
      <c r="L5" s="42"/>
      <c r="M5" s="42"/>
      <c r="N5" s="42"/>
      <c r="O5" s="42"/>
    </row>
    <row r="6" spans="1:15" s="44" customFormat="1" ht="24">
      <c r="A6" s="481" t="s">
        <v>463</v>
      </c>
      <c r="B6" s="482" t="s">
        <v>8</v>
      </c>
      <c r="C6" s="483" t="s">
        <v>612</v>
      </c>
      <c r="D6" s="192" t="s">
        <v>613</v>
      </c>
      <c r="E6" s="192"/>
      <c r="F6" s="169"/>
      <c r="G6" s="170"/>
      <c r="H6" s="170"/>
      <c r="I6" s="170"/>
      <c r="J6" s="170"/>
      <c r="K6" s="170"/>
      <c r="L6" s="170"/>
      <c r="M6" s="170"/>
      <c r="N6" s="170"/>
      <c r="O6" s="144"/>
    </row>
    <row r="7" spans="1:15" s="44" customFormat="1">
      <c r="A7" s="481"/>
      <c r="B7" s="484"/>
      <c r="C7" s="483"/>
      <c r="D7" s="485" t="s">
        <v>614</v>
      </c>
      <c r="E7" s="171" t="s">
        <v>615</v>
      </c>
      <c r="F7" s="169"/>
      <c r="G7" s="170"/>
      <c r="H7" s="170"/>
      <c r="I7" s="170"/>
      <c r="J7" s="170"/>
      <c r="K7" s="170"/>
      <c r="L7" s="170"/>
      <c r="M7" s="170"/>
      <c r="N7" s="170"/>
      <c r="O7" s="170"/>
    </row>
    <row r="8" spans="1:15" s="44" customFormat="1">
      <c r="A8" s="160" t="s">
        <v>14</v>
      </c>
      <c r="B8" s="484" t="s">
        <v>15</v>
      </c>
      <c r="C8" s="160">
        <v>1</v>
      </c>
      <c r="D8" s="160">
        <v>2</v>
      </c>
      <c r="E8" s="160">
        <v>3</v>
      </c>
      <c r="F8" s="169"/>
      <c r="G8" s="170"/>
      <c r="H8" s="170"/>
      <c r="I8" s="170"/>
      <c r="J8" s="170"/>
      <c r="K8" s="170"/>
      <c r="L8" s="170"/>
      <c r="M8" s="170"/>
      <c r="N8" s="170"/>
      <c r="O8" s="170"/>
    </row>
    <row r="9" spans="1:15">
      <c r="A9" s="485" t="s">
        <v>616</v>
      </c>
      <c r="B9" s="486" t="s">
        <v>617</v>
      </c>
      <c r="C9" s="153"/>
      <c r="D9" s="153"/>
      <c r="E9" s="166">
        <f>C9-D9</f>
        <v>0</v>
      </c>
      <c r="F9" s="151"/>
      <c r="G9" s="42"/>
      <c r="H9" s="42"/>
      <c r="I9" s="42"/>
      <c r="J9" s="42"/>
      <c r="K9" s="42"/>
      <c r="L9" s="42"/>
      <c r="M9" s="42"/>
      <c r="N9" s="42"/>
      <c r="O9" s="42"/>
    </row>
    <row r="10" spans="1:15">
      <c r="A10" s="485" t="s">
        <v>618</v>
      </c>
      <c r="B10" s="487"/>
      <c r="C10" s="149"/>
      <c r="D10" s="149"/>
      <c r="E10" s="166"/>
      <c r="F10" s="151"/>
      <c r="G10" s="42"/>
      <c r="H10" s="42"/>
      <c r="I10" s="42"/>
      <c r="J10" s="42"/>
      <c r="K10" s="42"/>
      <c r="L10" s="42"/>
      <c r="M10" s="42"/>
      <c r="N10" s="42"/>
      <c r="O10" s="42"/>
    </row>
    <row r="11" spans="1:15">
      <c r="A11" s="488" t="s">
        <v>619</v>
      </c>
      <c r="B11" s="489" t="s">
        <v>620</v>
      </c>
      <c r="C11" s="165">
        <f>SUM(C12:C14)</f>
        <v>0</v>
      </c>
      <c r="D11" s="165">
        <f>SUM(D12:D14)</f>
        <v>0</v>
      </c>
      <c r="E11" s="166">
        <f>SUM(E12:E14)</f>
        <v>0</v>
      </c>
      <c r="F11" s="151"/>
      <c r="G11" s="152"/>
      <c r="H11" s="152"/>
      <c r="I11" s="152"/>
      <c r="J11" s="152"/>
      <c r="K11" s="152"/>
      <c r="L11" s="152"/>
      <c r="M11" s="152"/>
      <c r="N11" s="152"/>
      <c r="O11" s="152"/>
    </row>
    <row r="12" spans="1:15">
      <c r="A12" s="488" t="s">
        <v>621</v>
      </c>
      <c r="B12" s="489" t="s">
        <v>622</v>
      </c>
      <c r="C12" s="153"/>
      <c r="D12" s="153"/>
      <c r="E12" s="166">
        <f t="shared" ref="E12:E42" si="0">C12-D12</f>
        <v>0</v>
      </c>
      <c r="F12" s="151"/>
      <c r="G12" s="42"/>
      <c r="H12" s="42"/>
      <c r="I12" s="42"/>
      <c r="J12" s="42"/>
      <c r="K12" s="42"/>
      <c r="L12" s="42"/>
      <c r="M12" s="42"/>
      <c r="N12" s="42"/>
      <c r="O12" s="42"/>
    </row>
    <row r="13" spans="1:15">
      <c r="A13" s="488" t="s">
        <v>623</v>
      </c>
      <c r="B13" s="489" t="s">
        <v>624</v>
      </c>
      <c r="C13" s="153"/>
      <c r="D13" s="153"/>
      <c r="E13" s="166">
        <f t="shared" si="0"/>
        <v>0</v>
      </c>
      <c r="F13" s="151"/>
      <c r="G13" s="42"/>
      <c r="H13" s="42"/>
      <c r="I13" s="42"/>
      <c r="J13" s="42"/>
      <c r="K13" s="42"/>
      <c r="L13" s="42"/>
      <c r="M13" s="42"/>
      <c r="N13" s="42"/>
      <c r="O13" s="42"/>
    </row>
    <row r="14" spans="1:15">
      <c r="A14" s="488" t="s">
        <v>625</v>
      </c>
      <c r="B14" s="489" t="s">
        <v>626</v>
      </c>
      <c r="C14" s="153"/>
      <c r="D14" s="153"/>
      <c r="E14" s="166">
        <f t="shared" si="0"/>
        <v>0</v>
      </c>
      <c r="F14" s="151"/>
      <c r="G14" s="42"/>
      <c r="H14" s="42"/>
      <c r="I14" s="42"/>
      <c r="J14" s="42"/>
      <c r="K14" s="42"/>
      <c r="L14" s="42"/>
      <c r="M14" s="42"/>
      <c r="N14" s="42"/>
      <c r="O14" s="42"/>
    </row>
    <row r="15" spans="1:15">
      <c r="A15" s="488" t="s">
        <v>627</v>
      </c>
      <c r="B15" s="489" t="s">
        <v>628</v>
      </c>
      <c r="C15" s="153"/>
      <c r="D15" s="153"/>
      <c r="E15" s="166">
        <f t="shared" si="0"/>
        <v>0</v>
      </c>
      <c r="F15" s="151"/>
      <c r="G15" s="42"/>
      <c r="H15" s="42"/>
      <c r="I15" s="42"/>
      <c r="J15" s="42"/>
      <c r="K15" s="42"/>
      <c r="L15" s="42"/>
      <c r="M15" s="42"/>
      <c r="N15" s="42"/>
      <c r="O15" s="42"/>
    </row>
    <row r="16" spans="1:15">
      <c r="A16" s="488" t="s">
        <v>629</v>
      </c>
      <c r="B16" s="489" t="s">
        <v>630</v>
      </c>
      <c r="C16" s="165">
        <f>+C17+C18</f>
        <v>0</v>
      </c>
      <c r="D16" s="165">
        <f>+D17+D18</f>
        <v>0</v>
      </c>
      <c r="E16" s="166">
        <f t="shared" si="0"/>
        <v>0</v>
      </c>
      <c r="F16" s="151"/>
      <c r="G16" s="152"/>
      <c r="H16" s="152"/>
      <c r="I16" s="152"/>
      <c r="J16" s="152"/>
      <c r="K16" s="152"/>
      <c r="L16" s="152"/>
      <c r="M16" s="152"/>
      <c r="N16" s="152"/>
      <c r="O16" s="152"/>
    </row>
    <row r="17" spans="1:15">
      <c r="A17" s="488" t="s">
        <v>631</v>
      </c>
      <c r="B17" s="489" t="s">
        <v>632</v>
      </c>
      <c r="C17" s="153"/>
      <c r="D17" s="153"/>
      <c r="E17" s="166">
        <f t="shared" si="0"/>
        <v>0</v>
      </c>
      <c r="F17" s="151"/>
      <c r="G17" s="42"/>
      <c r="H17" s="42"/>
      <c r="I17" s="42"/>
      <c r="J17" s="42"/>
      <c r="K17" s="42"/>
      <c r="L17" s="42"/>
      <c r="M17" s="42"/>
      <c r="N17" s="42"/>
      <c r="O17" s="42"/>
    </row>
    <row r="18" spans="1:15">
      <c r="A18" s="488" t="s">
        <v>625</v>
      </c>
      <c r="B18" s="489" t="s">
        <v>633</v>
      </c>
      <c r="C18" s="153"/>
      <c r="D18" s="153"/>
      <c r="E18" s="166">
        <f t="shared" si="0"/>
        <v>0</v>
      </c>
      <c r="F18" s="151"/>
      <c r="G18" s="42"/>
      <c r="H18" s="42"/>
      <c r="I18" s="42"/>
      <c r="J18" s="42"/>
      <c r="K18" s="42"/>
      <c r="L18" s="42"/>
      <c r="M18" s="42"/>
      <c r="N18" s="42"/>
      <c r="O18" s="42"/>
    </row>
    <row r="19" spans="1:15">
      <c r="A19" s="490" t="s">
        <v>634</v>
      </c>
      <c r="B19" s="486" t="s">
        <v>635</v>
      </c>
      <c r="C19" s="149">
        <f>C11+C15+C16</f>
        <v>0</v>
      </c>
      <c r="D19" s="149">
        <f>D11+D15+D16</f>
        <v>0</v>
      </c>
      <c r="E19" s="164">
        <f>E11+E15+E16</f>
        <v>0</v>
      </c>
      <c r="F19" s="151"/>
      <c r="G19" s="152"/>
      <c r="H19" s="152"/>
      <c r="I19" s="152"/>
      <c r="J19" s="152"/>
      <c r="K19" s="152"/>
      <c r="L19" s="152"/>
      <c r="M19" s="152"/>
      <c r="N19" s="152"/>
      <c r="O19" s="152"/>
    </row>
    <row r="20" spans="1:15">
      <c r="A20" s="485" t="s">
        <v>636</v>
      </c>
      <c r="B20" s="487"/>
      <c r="C20" s="165"/>
      <c r="D20" s="149"/>
      <c r="E20" s="166">
        <f t="shared" si="0"/>
        <v>0</v>
      </c>
      <c r="F20" s="151"/>
      <c r="G20" s="42"/>
      <c r="H20" s="42"/>
      <c r="I20" s="42"/>
      <c r="J20" s="42"/>
      <c r="K20" s="42"/>
      <c r="L20" s="42"/>
      <c r="M20" s="42"/>
      <c r="N20" s="42"/>
      <c r="O20" s="42"/>
    </row>
    <row r="21" spans="1:15">
      <c r="A21" s="488" t="s">
        <v>637</v>
      </c>
      <c r="B21" s="486" t="s">
        <v>638</v>
      </c>
      <c r="C21" s="153"/>
      <c r="D21" s="153"/>
      <c r="E21" s="166">
        <f t="shared" si="0"/>
        <v>0</v>
      </c>
      <c r="F21" s="151"/>
      <c r="G21" s="42"/>
      <c r="H21" s="42"/>
      <c r="I21" s="42"/>
      <c r="J21" s="42"/>
      <c r="K21" s="42"/>
      <c r="L21" s="42"/>
      <c r="M21" s="42"/>
      <c r="N21" s="42"/>
      <c r="O21" s="42"/>
    </row>
    <row r="22" spans="1:15">
      <c r="A22" s="488"/>
      <c r="B22" s="487"/>
      <c r="C22" s="165"/>
      <c r="D22" s="149"/>
      <c r="E22" s="166"/>
      <c r="F22" s="151"/>
      <c r="G22" s="42"/>
      <c r="H22" s="42"/>
      <c r="I22" s="42"/>
      <c r="J22" s="42"/>
      <c r="K22" s="42"/>
      <c r="L22" s="42"/>
      <c r="M22" s="42"/>
      <c r="N22" s="42"/>
      <c r="O22" s="42"/>
    </row>
    <row r="23" spans="1:15">
      <c r="A23" s="485" t="s">
        <v>639</v>
      </c>
      <c r="B23" s="491"/>
      <c r="C23" s="165"/>
      <c r="D23" s="149"/>
      <c r="E23" s="166"/>
      <c r="F23" s="151"/>
      <c r="G23" s="42"/>
      <c r="H23" s="42"/>
      <c r="I23" s="42"/>
      <c r="J23" s="42"/>
      <c r="K23" s="42"/>
      <c r="L23" s="42"/>
      <c r="M23" s="42"/>
      <c r="N23" s="42"/>
      <c r="O23" s="42"/>
    </row>
    <row r="24" spans="1:15">
      <c r="A24" s="488" t="s">
        <v>640</v>
      </c>
      <c r="B24" s="489" t="s">
        <v>641</v>
      </c>
      <c r="C24" s="165">
        <f>SUM(C25:C27)</f>
        <v>3635</v>
      </c>
      <c r="D24" s="165">
        <f>SUM(D25:D27)</f>
        <v>3635</v>
      </c>
      <c r="E24" s="166">
        <f>SUM(E25:E27)</f>
        <v>0</v>
      </c>
      <c r="F24" s="151"/>
      <c r="G24" s="152"/>
      <c r="H24" s="152"/>
      <c r="I24" s="152"/>
      <c r="J24" s="152"/>
      <c r="K24" s="152"/>
      <c r="L24" s="152"/>
      <c r="M24" s="152"/>
      <c r="N24" s="152"/>
      <c r="O24" s="152"/>
    </row>
    <row r="25" spans="1:15">
      <c r="A25" s="488" t="s">
        <v>642</v>
      </c>
      <c r="B25" s="489" t="s">
        <v>643</v>
      </c>
      <c r="C25" s="153"/>
      <c r="D25" s="153"/>
      <c r="E25" s="166">
        <f t="shared" si="0"/>
        <v>0</v>
      </c>
      <c r="F25" s="151"/>
      <c r="G25" s="42"/>
      <c r="H25" s="42"/>
      <c r="I25" s="42"/>
      <c r="J25" s="42"/>
      <c r="K25" s="42"/>
      <c r="L25" s="42"/>
      <c r="M25" s="42"/>
      <c r="N25" s="42"/>
      <c r="O25" s="42"/>
    </row>
    <row r="26" spans="1:15" ht="15">
      <c r="A26" s="488" t="s">
        <v>644</v>
      </c>
      <c r="B26" s="489" t="s">
        <v>645</v>
      </c>
      <c r="C26" s="205">
        <f>'справка №1-БАЛАНС'!C67</f>
        <v>3635</v>
      </c>
      <c r="D26" s="153">
        <f>C26</f>
        <v>3635</v>
      </c>
      <c r="E26" s="166">
        <f t="shared" si="0"/>
        <v>0</v>
      </c>
      <c r="F26" s="151"/>
      <c r="G26" s="42"/>
      <c r="H26" s="42"/>
      <c r="I26" s="42"/>
      <c r="J26" s="42"/>
      <c r="K26" s="42"/>
      <c r="L26" s="42"/>
      <c r="M26" s="42"/>
      <c r="N26" s="42"/>
      <c r="O26" s="42"/>
    </row>
    <row r="27" spans="1:15">
      <c r="A27" s="488" t="s">
        <v>646</v>
      </c>
      <c r="B27" s="489" t="s">
        <v>647</v>
      </c>
      <c r="C27" s="153"/>
      <c r="D27" s="153"/>
      <c r="E27" s="166">
        <f t="shared" si="0"/>
        <v>0</v>
      </c>
      <c r="F27" s="151"/>
      <c r="G27" s="42"/>
      <c r="H27" s="42"/>
      <c r="I27" s="42"/>
      <c r="J27" s="42"/>
      <c r="K27" s="42"/>
      <c r="L27" s="42"/>
      <c r="M27" s="42"/>
      <c r="N27" s="42"/>
      <c r="O27" s="42"/>
    </row>
    <row r="28" spans="1:15" ht="15">
      <c r="A28" s="488" t="s">
        <v>648</v>
      </c>
      <c r="B28" s="489" t="s">
        <v>649</v>
      </c>
      <c r="C28" s="205">
        <f>'справка №1-БАЛАНС'!C68</f>
        <v>3011</v>
      </c>
      <c r="D28" s="153">
        <f>C28</f>
        <v>3011</v>
      </c>
      <c r="E28" s="166">
        <f t="shared" si="0"/>
        <v>0</v>
      </c>
      <c r="F28" s="151"/>
      <c r="G28" s="42"/>
      <c r="H28" s="42"/>
      <c r="I28" s="42"/>
      <c r="J28" s="42"/>
      <c r="K28" s="42"/>
      <c r="L28" s="42"/>
      <c r="M28" s="42"/>
      <c r="N28" s="42"/>
      <c r="O28" s="42"/>
    </row>
    <row r="29" spans="1:15">
      <c r="A29" s="488" t="s">
        <v>650</v>
      </c>
      <c r="B29" s="489" t="s">
        <v>651</v>
      </c>
      <c r="C29" s="153">
        <v>1361</v>
      </c>
      <c r="D29" s="153">
        <v>1361</v>
      </c>
      <c r="E29" s="166">
        <f t="shared" si="0"/>
        <v>0</v>
      </c>
      <c r="F29" s="151"/>
      <c r="G29" s="42"/>
      <c r="H29" s="42"/>
      <c r="I29" s="42"/>
      <c r="J29" s="42"/>
      <c r="K29" s="42"/>
      <c r="L29" s="42"/>
      <c r="M29" s="42"/>
      <c r="N29" s="42"/>
      <c r="O29" s="42"/>
    </row>
    <row r="30" spans="1:15">
      <c r="A30" s="488" t="s">
        <v>652</v>
      </c>
      <c r="B30" s="489" t="s">
        <v>653</v>
      </c>
      <c r="C30" s="153"/>
      <c r="D30" s="153"/>
      <c r="E30" s="166">
        <f t="shared" si="0"/>
        <v>0</v>
      </c>
      <c r="F30" s="151"/>
      <c r="G30" s="42"/>
      <c r="H30" s="42"/>
      <c r="I30" s="42"/>
      <c r="J30" s="42"/>
      <c r="K30" s="42"/>
      <c r="L30" s="42"/>
      <c r="M30" s="42"/>
      <c r="N30" s="42"/>
      <c r="O30" s="42"/>
    </row>
    <row r="31" spans="1:15">
      <c r="A31" s="488" t="s">
        <v>654</v>
      </c>
      <c r="B31" s="489" t="s">
        <v>655</v>
      </c>
      <c r="C31" s="153"/>
      <c r="D31" s="153"/>
      <c r="E31" s="166">
        <f t="shared" si="0"/>
        <v>0</v>
      </c>
      <c r="F31" s="151"/>
      <c r="G31" s="42"/>
      <c r="H31" s="42"/>
      <c r="I31" s="42"/>
      <c r="J31" s="42"/>
      <c r="K31" s="42"/>
      <c r="L31" s="42"/>
      <c r="M31" s="42"/>
      <c r="N31" s="42"/>
      <c r="O31" s="42"/>
    </row>
    <row r="32" spans="1:15">
      <c r="A32" s="488" t="s">
        <v>656</v>
      </c>
      <c r="B32" s="489" t="s">
        <v>657</v>
      </c>
      <c r="C32" s="153"/>
      <c r="D32" s="153"/>
      <c r="E32" s="166">
        <f t="shared" si="0"/>
        <v>0</v>
      </c>
      <c r="F32" s="151"/>
      <c r="G32" s="42"/>
      <c r="H32" s="42"/>
      <c r="I32" s="42"/>
      <c r="J32" s="42"/>
      <c r="K32" s="42"/>
      <c r="L32" s="42"/>
      <c r="M32" s="42"/>
      <c r="N32" s="42"/>
      <c r="O32" s="42"/>
    </row>
    <row r="33" spans="1:27">
      <c r="A33" s="488" t="s">
        <v>658</v>
      </c>
      <c r="B33" s="489" t="s">
        <v>659</v>
      </c>
      <c r="C33" s="165">
        <f>'справка №1-БАЛАНС'!C72</f>
        <v>76</v>
      </c>
      <c r="D33" s="165">
        <f>C33</f>
        <v>76</v>
      </c>
      <c r="E33" s="167">
        <f>SUM(E34:E37)</f>
        <v>0</v>
      </c>
      <c r="F33" s="151"/>
      <c r="G33" s="152"/>
      <c r="H33" s="152"/>
      <c r="I33" s="152"/>
      <c r="J33" s="152"/>
      <c r="K33" s="152"/>
      <c r="L33" s="152"/>
      <c r="M33" s="152"/>
      <c r="N33" s="152"/>
      <c r="O33" s="152"/>
    </row>
    <row r="34" spans="1:27">
      <c r="A34" s="488" t="s">
        <v>660</v>
      </c>
      <c r="B34" s="489" t="s">
        <v>661</v>
      </c>
      <c r="C34" s="153"/>
      <c r="D34" s="153"/>
      <c r="E34" s="166">
        <f t="shared" si="0"/>
        <v>0</v>
      </c>
      <c r="F34" s="151"/>
      <c r="G34" s="42"/>
      <c r="H34" s="42"/>
      <c r="I34" s="42"/>
      <c r="J34" s="42"/>
      <c r="K34" s="42"/>
      <c r="L34" s="42"/>
      <c r="M34" s="42"/>
      <c r="N34" s="42"/>
      <c r="O34" s="42"/>
    </row>
    <row r="35" spans="1:27">
      <c r="A35" s="488" t="s">
        <v>662</v>
      </c>
      <c r="B35" s="489" t="s">
        <v>663</v>
      </c>
      <c r="C35" s="153"/>
      <c r="D35" s="153"/>
      <c r="E35" s="166">
        <f t="shared" si="0"/>
        <v>0</v>
      </c>
      <c r="F35" s="151"/>
      <c r="G35" s="42"/>
      <c r="H35" s="42"/>
      <c r="I35" s="42"/>
      <c r="J35" s="42"/>
      <c r="K35" s="42"/>
      <c r="L35" s="42"/>
      <c r="M35" s="42"/>
      <c r="N35" s="42"/>
      <c r="O35" s="42"/>
    </row>
    <row r="36" spans="1:27">
      <c r="A36" s="488" t="s">
        <v>664</v>
      </c>
      <c r="B36" s="489" t="s">
        <v>665</v>
      </c>
      <c r="C36" s="153"/>
      <c r="D36" s="153"/>
      <c r="E36" s="166">
        <f t="shared" si="0"/>
        <v>0</v>
      </c>
      <c r="F36" s="151"/>
      <c r="G36" s="42"/>
      <c r="H36" s="42"/>
      <c r="I36" s="42"/>
      <c r="J36" s="42"/>
      <c r="K36" s="42"/>
      <c r="L36" s="42"/>
      <c r="M36" s="42"/>
      <c r="N36" s="42"/>
      <c r="O36" s="42"/>
    </row>
    <row r="37" spans="1:27">
      <c r="A37" s="488" t="s">
        <v>666</v>
      </c>
      <c r="B37" s="489" t="s">
        <v>667</v>
      </c>
      <c r="C37" s="153"/>
      <c r="D37" s="153"/>
      <c r="E37" s="166">
        <f t="shared" si="0"/>
        <v>0</v>
      </c>
      <c r="F37" s="151"/>
      <c r="G37" s="42"/>
      <c r="H37" s="42"/>
      <c r="I37" s="42"/>
      <c r="J37" s="42"/>
      <c r="K37" s="42"/>
      <c r="L37" s="42"/>
      <c r="M37" s="42"/>
      <c r="N37" s="42"/>
      <c r="O37" s="42"/>
    </row>
    <row r="38" spans="1:27">
      <c r="A38" s="488" t="s">
        <v>668</v>
      </c>
      <c r="B38" s="489" t="s">
        <v>669</v>
      </c>
      <c r="C38" s="165">
        <f>SUM(C39:C42)</f>
        <v>784</v>
      </c>
      <c r="D38" s="165">
        <f>C38</f>
        <v>784</v>
      </c>
      <c r="E38" s="167">
        <f>SUM(E39:E42)</f>
        <v>0</v>
      </c>
      <c r="F38" s="151"/>
      <c r="G38" s="152"/>
      <c r="H38" s="152"/>
      <c r="I38" s="152"/>
      <c r="J38" s="152"/>
      <c r="K38" s="152"/>
      <c r="L38" s="152"/>
      <c r="M38" s="152"/>
      <c r="N38" s="152"/>
      <c r="O38" s="152"/>
    </row>
    <row r="39" spans="1:27">
      <c r="A39" s="488" t="s">
        <v>670</v>
      </c>
      <c r="B39" s="489" t="s">
        <v>671</v>
      </c>
      <c r="C39" s="153"/>
      <c r="D39" s="153"/>
      <c r="E39" s="166">
        <f t="shared" si="0"/>
        <v>0</v>
      </c>
      <c r="F39" s="151"/>
      <c r="G39" s="42"/>
      <c r="H39" s="42"/>
      <c r="I39" s="42"/>
      <c r="J39" s="42"/>
      <c r="K39" s="42"/>
      <c r="L39" s="42"/>
      <c r="M39" s="42"/>
      <c r="N39" s="42"/>
      <c r="O39" s="42"/>
    </row>
    <row r="40" spans="1:27">
      <c r="A40" s="488" t="s">
        <v>672</v>
      </c>
      <c r="B40" s="489" t="s">
        <v>673</v>
      </c>
      <c r="C40" s="153"/>
      <c r="D40" s="153"/>
      <c r="E40" s="166">
        <f t="shared" si="0"/>
        <v>0</v>
      </c>
      <c r="F40" s="151"/>
      <c r="G40" s="42"/>
      <c r="H40" s="42"/>
      <c r="I40" s="42"/>
      <c r="J40" s="42"/>
      <c r="K40" s="42"/>
      <c r="L40" s="42"/>
      <c r="M40" s="42"/>
      <c r="N40" s="42"/>
      <c r="O40" s="42"/>
    </row>
    <row r="41" spans="1:27">
      <c r="A41" s="488" t="s">
        <v>674</v>
      </c>
      <c r="B41" s="489" t="s">
        <v>675</v>
      </c>
      <c r="C41" s="153"/>
      <c r="D41" s="153"/>
      <c r="E41" s="166">
        <f t="shared" si="0"/>
        <v>0</v>
      </c>
      <c r="F41" s="151"/>
      <c r="G41" s="42"/>
      <c r="H41" s="42"/>
      <c r="I41" s="42"/>
      <c r="J41" s="42"/>
      <c r="K41" s="42"/>
      <c r="L41" s="42"/>
      <c r="M41" s="42"/>
      <c r="N41" s="42"/>
      <c r="O41" s="42"/>
    </row>
    <row r="42" spans="1:27">
      <c r="A42" s="488" t="s">
        <v>676</v>
      </c>
      <c r="B42" s="489" t="s">
        <v>677</v>
      </c>
      <c r="C42" s="153">
        <f>'справка №1-БАЛАНС'!C74</f>
        <v>784</v>
      </c>
      <c r="D42" s="153">
        <f>C42</f>
        <v>784</v>
      </c>
      <c r="E42" s="166">
        <f t="shared" si="0"/>
        <v>0</v>
      </c>
      <c r="F42" s="151"/>
      <c r="G42" s="42"/>
      <c r="H42" s="42"/>
      <c r="I42" s="42"/>
      <c r="J42" s="42"/>
      <c r="K42" s="42"/>
      <c r="L42" s="42"/>
      <c r="M42" s="42"/>
      <c r="N42" s="42"/>
      <c r="O42" s="42"/>
    </row>
    <row r="43" spans="1:27">
      <c r="A43" s="490" t="s">
        <v>678</v>
      </c>
      <c r="B43" s="486" t="s">
        <v>679</v>
      </c>
      <c r="C43" s="149">
        <f>C24+C28+C29+C31+C30+C32+C33+C38</f>
        <v>8867</v>
      </c>
      <c r="D43" s="149">
        <f>D24+D28+D29+D31+D30+D32+D33+D38</f>
        <v>8867</v>
      </c>
      <c r="E43" s="164">
        <f>E24+E28+E29+E31+E30+E32+E33+E38</f>
        <v>0</v>
      </c>
      <c r="F43" s="151"/>
      <c r="G43" s="152"/>
      <c r="H43" s="152"/>
      <c r="I43" s="152"/>
      <c r="J43" s="152"/>
      <c r="K43" s="152"/>
      <c r="L43" s="152"/>
      <c r="M43" s="152"/>
      <c r="N43" s="152"/>
      <c r="O43" s="152"/>
    </row>
    <row r="44" spans="1:27">
      <c r="A44" s="485" t="s">
        <v>680</v>
      </c>
      <c r="B44" s="487" t="s">
        <v>681</v>
      </c>
      <c r="C44" s="148">
        <f>C43+C21+C19+C9</f>
        <v>8867</v>
      </c>
      <c r="D44" s="148">
        <f>D43+D21+D19+D9</f>
        <v>8867</v>
      </c>
      <c r="E44" s="164">
        <f>E43+E21+E19+E9</f>
        <v>0</v>
      </c>
      <c r="F44" s="151"/>
      <c r="G44" s="152"/>
      <c r="H44" s="152"/>
      <c r="I44" s="152"/>
      <c r="J44" s="152"/>
      <c r="K44" s="152"/>
      <c r="L44" s="152"/>
      <c r="M44" s="152"/>
      <c r="N44" s="152"/>
      <c r="O44" s="152"/>
    </row>
    <row r="45" spans="1:27">
      <c r="A45" s="492"/>
      <c r="B45" s="493"/>
      <c r="C45" s="494"/>
      <c r="D45" s="494"/>
      <c r="E45" s="494"/>
      <c r="F45" s="151"/>
      <c r="G45" s="145"/>
      <c r="H45" s="145"/>
      <c r="I45" s="145"/>
      <c r="J45" s="145"/>
      <c r="K45" s="145"/>
      <c r="L45" s="145"/>
      <c r="M45" s="145"/>
      <c r="N45" s="145"/>
      <c r="O45" s="145"/>
      <c r="P45" s="46"/>
      <c r="Q45" s="46"/>
      <c r="R45" s="46"/>
      <c r="S45" s="46"/>
      <c r="T45" s="46"/>
      <c r="U45" s="46"/>
      <c r="V45" s="46"/>
      <c r="W45" s="46"/>
      <c r="X45" s="46"/>
      <c r="Y45" s="46"/>
      <c r="Z45" s="46"/>
      <c r="AA45" s="46"/>
    </row>
    <row r="46" spans="1:27">
      <c r="A46" s="492"/>
      <c r="B46" s="493"/>
      <c r="C46" s="494"/>
      <c r="D46" s="494"/>
      <c r="E46" s="494"/>
      <c r="F46" s="151"/>
      <c r="G46" s="145"/>
      <c r="H46" s="145"/>
      <c r="I46" s="145"/>
      <c r="J46" s="145"/>
      <c r="K46" s="145"/>
      <c r="L46" s="145"/>
      <c r="M46" s="145"/>
      <c r="N46" s="145"/>
      <c r="O46" s="145"/>
      <c r="P46" s="46"/>
      <c r="Q46" s="46"/>
      <c r="R46" s="46"/>
      <c r="S46" s="46"/>
      <c r="T46" s="46"/>
      <c r="U46" s="46"/>
      <c r="V46" s="46"/>
      <c r="W46" s="46"/>
      <c r="X46" s="46"/>
      <c r="Y46" s="46"/>
      <c r="Z46" s="46"/>
      <c r="AA46" s="46"/>
    </row>
    <row r="47" spans="1:27">
      <c r="A47" s="492" t="s">
        <v>682</v>
      </c>
      <c r="B47" s="493"/>
      <c r="C47" s="495"/>
      <c r="D47" s="495"/>
      <c r="E47" s="495"/>
      <c r="F47" s="169" t="s">
        <v>274</v>
      </c>
      <c r="G47" s="42"/>
      <c r="H47" s="42"/>
      <c r="I47" s="42"/>
      <c r="J47" s="42"/>
      <c r="K47" s="42"/>
      <c r="L47" s="42"/>
      <c r="M47" s="42"/>
      <c r="N47" s="42"/>
      <c r="O47" s="42"/>
    </row>
    <row r="48" spans="1:27" s="44" customFormat="1" ht="24">
      <c r="A48" s="481" t="s">
        <v>463</v>
      </c>
      <c r="B48" s="482" t="s">
        <v>8</v>
      </c>
      <c r="C48" s="496" t="s">
        <v>683</v>
      </c>
      <c r="D48" s="192" t="s">
        <v>684</v>
      </c>
      <c r="E48" s="192"/>
      <c r="F48" s="192" t="s">
        <v>685</v>
      </c>
      <c r="G48" s="144"/>
      <c r="H48" s="144"/>
      <c r="I48" s="144"/>
      <c r="J48" s="144"/>
      <c r="K48" s="144"/>
      <c r="L48" s="144"/>
      <c r="M48" s="144"/>
      <c r="N48" s="144"/>
      <c r="O48" s="144"/>
    </row>
    <row r="49" spans="1:16" s="44" customFormat="1">
      <c r="A49" s="481"/>
      <c r="B49" s="484"/>
      <c r="C49" s="496"/>
      <c r="D49" s="485" t="s">
        <v>614</v>
      </c>
      <c r="E49" s="485" t="s">
        <v>615</v>
      </c>
      <c r="F49" s="192"/>
      <c r="G49" s="144"/>
      <c r="H49" s="144"/>
      <c r="I49" s="144"/>
      <c r="J49" s="144"/>
      <c r="K49" s="144"/>
      <c r="L49" s="144"/>
      <c r="M49" s="144"/>
      <c r="N49" s="144"/>
      <c r="O49" s="144"/>
    </row>
    <row r="50" spans="1:16" s="44" customFormat="1">
      <c r="A50" s="160" t="s">
        <v>14</v>
      </c>
      <c r="B50" s="484" t="s">
        <v>15</v>
      </c>
      <c r="C50" s="160">
        <v>1</v>
      </c>
      <c r="D50" s="160">
        <v>2</v>
      </c>
      <c r="E50" s="163">
        <v>3</v>
      </c>
      <c r="F50" s="163">
        <v>4</v>
      </c>
      <c r="G50" s="144"/>
      <c r="H50" s="144"/>
      <c r="I50" s="144"/>
      <c r="J50" s="144"/>
      <c r="K50" s="144"/>
      <c r="L50" s="144"/>
      <c r="M50" s="144"/>
      <c r="N50" s="144"/>
      <c r="O50" s="144"/>
    </row>
    <row r="51" spans="1:16">
      <c r="A51" s="485" t="s">
        <v>686</v>
      </c>
      <c r="B51" s="491"/>
      <c r="C51" s="148"/>
      <c r="D51" s="148"/>
      <c r="E51" s="148"/>
      <c r="F51" s="497"/>
      <c r="G51" s="42"/>
      <c r="H51" s="42"/>
      <c r="I51" s="42"/>
      <c r="J51" s="42"/>
      <c r="K51" s="42"/>
      <c r="L51" s="42"/>
      <c r="M51" s="42"/>
      <c r="N51" s="42"/>
      <c r="O51" s="42"/>
    </row>
    <row r="52" spans="1:16">
      <c r="A52" s="488" t="s">
        <v>687</v>
      </c>
      <c r="B52" s="489" t="s">
        <v>688</v>
      </c>
      <c r="C52" s="148">
        <f>SUM(C53:C55)</f>
        <v>0</v>
      </c>
      <c r="D52" s="148">
        <f>SUM(D53:D55)</f>
        <v>0</v>
      </c>
      <c r="E52" s="165">
        <f>C52-D52</f>
        <v>0</v>
      </c>
      <c r="F52" s="149">
        <f>SUM(F53:F55)</f>
        <v>0</v>
      </c>
      <c r="G52" s="152"/>
      <c r="H52" s="152"/>
      <c r="I52" s="152"/>
      <c r="J52" s="152"/>
      <c r="K52" s="152"/>
      <c r="L52" s="152"/>
      <c r="M52" s="152"/>
      <c r="N52" s="152"/>
      <c r="O52" s="152"/>
      <c r="P52" s="106"/>
    </row>
    <row r="53" spans="1:16">
      <c r="A53" s="488" t="s">
        <v>689</v>
      </c>
      <c r="B53" s="489" t="s">
        <v>690</v>
      </c>
      <c r="C53" s="153"/>
      <c r="D53" s="153"/>
      <c r="E53" s="165">
        <f>C53-D53</f>
        <v>0</v>
      </c>
      <c r="F53" s="153"/>
      <c r="G53" s="42"/>
      <c r="H53" s="42"/>
      <c r="I53" s="42"/>
      <c r="J53" s="42"/>
      <c r="K53" s="42"/>
      <c r="L53" s="42"/>
      <c r="M53" s="42"/>
      <c r="N53" s="42"/>
      <c r="O53" s="42"/>
    </row>
    <row r="54" spans="1:16">
      <c r="A54" s="488" t="s">
        <v>691</v>
      </c>
      <c r="B54" s="489" t="s">
        <v>692</v>
      </c>
      <c r="C54" s="153"/>
      <c r="D54" s="153"/>
      <c r="E54" s="165">
        <f t="shared" ref="E54:E95" si="1">C54-D54</f>
        <v>0</v>
      </c>
      <c r="F54" s="153"/>
      <c r="G54" s="42"/>
      <c r="H54" s="42"/>
      <c r="I54" s="42"/>
      <c r="J54" s="42"/>
      <c r="K54" s="42"/>
      <c r="L54" s="42"/>
      <c r="M54" s="42"/>
      <c r="N54" s="42"/>
      <c r="O54" s="42"/>
    </row>
    <row r="55" spans="1:16">
      <c r="A55" s="488" t="s">
        <v>676</v>
      </c>
      <c r="B55" s="489" t="s">
        <v>693</v>
      </c>
      <c r="C55" s="153"/>
      <c r="D55" s="153"/>
      <c r="E55" s="165">
        <f t="shared" si="1"/>
        <v>0</v>
      </c>
      <c r="F55" s="153"/>
      <c r="G55" s="42"/>
      <c r="H55" s="42"/>
      <c r="I55" s="42"/>
      <c r="J55" s="42"/>
      <c r="K55" s="42"/>
      <c r="L55" s="42"/>
      <c r="M55" s="42"/>
      <c r="N55" s="42"/>
      <c r="O55" s="42"/>
    </row>
    <row r="56" spans="1:16" ht="24">
      <c r="A56" s="488" t="s">
        <v>694</v>
      </c>
      <c r="B56" s="489" t="s">
        <v>695</v>
      </c>
      <c r="C56" s="148">
        <f>C57+C59</f>
        <v>2421</v>
      </c>
      <c r="D56" s="148">
        <f>D57+D59</f>
        <v>0</v>
      </c>
      <c r="E56" s="165">
        <f t="shared" si="1"/>
        <v>2421</v>
      </c>
      <c r="F56" s="148">
        <f>F57+F59</f>
        <v>0</v>
      </c>
      <c r="G56" s="152"/>
      <c r="H56" s="152"/>
      <c r="I56" s="152"/>
      <c r="J56" s="152"/>
      <c r="K56" s="152"/>
      <c r="L56" s="152"/>
      <c r="M56" s="152"/>
      <c r="N56" s="152"/>
      <c r="O56" s="152"/>
      <c r="P56" s="106"/>
    </row>
    <row r="57" spans="1:16">
      <c r="A57" s="488" t="s">
        <v>696</v>
      </c>
      <c r="B57" s="489" t="s">
        <v>697</v>
      </c>
      <c r="C57" s="153">
        <f>'справка №1-БАЛАНС'!G44</f>
        <v>2421</v>
      </c>
      <c r="D57" s="153"/>
      <c r="E57" s="165">
        <f t="shared" si="1"/>
        <v>2421</v>
      </c>
      <c r="F57" s="153"/>
      <c r="G57" s="42"/>
      <c r="H57" s="42"/>
      <c r="I57" s="42"/>
      <c r="J57" s="42"/>
      <c r="K57" s="42"/>
      <c r="L57" s="42"/>
      <c r="M57" s="42"/>
      <c r="N57" s="42"/>
      <c r="O57" s="42"/>
    </row>
    <row r="58" spans="1:16">
      <c r="A58" s="498" t="s">
        <v>698</v>
      </c>
      <c r="B58" s="489" t="s">
        <v>699</v>
      </c>
      <c r="C58" s="154"/>
      <c r="D58" s="154"/>
      <c r="E58" s="165">
        <f t="shared" si="1"/>
        <v>0</v>
      </c>
      <c r="F58" s="154"/>
      <c r="G58" s="42"/>
      <c r="H58" s="42"/>
      <c r="I58" s="42"/>
      <c r="J58" s="42"/>
      <c r="K58" s="42"/>
      <c r="L58" s="42"/>
      <c r="M58" s="42"/>
      <c r="N58" s="42"/>
      <c r="O58" s="42"/>
    </row>
    <row r="59" spans="1:16">
      <c r="A59" s="498" t="s">
        <v>700</v>
      </c>
      <c r="B59" s="489" t="s">
        <v>701</v>
      </c>
      <c r="C59" s="153"/>
      <c r="D59" s="153"/>
      <c r="E59" s="165">
        <f t="shared" si="1"/>
        <v>0</v>
      </c>
      <c r="F59" s="153"/>
      <c r="G59" s="42"/>
      <c r="H59" s="42"/>
      <c r="I59" s="42"/>
      <c r="J59" s="42"/>
      <c r="K59" s="42"/>
      <c r="L59" s="42"/>
      <c r="M59" s="42"/>
      <c r="N59" s="42"/>
      <c r="O59" s="42"/>
    </row>
    <row r="60" spans="1:16">
      <c r="A60" s="498" t="s">
        <v>698</v>
      </c>
      <c r="B60" s="489" t="s">
        <v>702</v>
      </c>
      <c r="C60" s="154"/>
      <c r="D60" s="154"/>
      <c r="E60" s="165">
        <f t="shared" si="1"/>
        <v>0</v>
      </c>
      <c r="F60" s="154"/>
      <c r="G60" s="42"/>
      <c r="H60" s="42"/>
      <c r="I60" s="42"/>
      <c r="J60" s="42"/>
      <c r="K60" s="42"/>
      <c r="L60" s="42"/>
      <c r="M60" s="42"/>
      <c r="N60" s="42"/>
      <c r="O60" s="42"/>
    </row>
    <row r="61" spans="1:16">
      <c r="A61" s="488" t="s">
        <v>138</v>
      </c>
      <c r="B61" s="489" t="s">
        <v>703</v>
      </c>
      <c r="C61" s="153"/>
      <c r="D61" s="153"/>
      <c r="E61" s="165">
        <f t="shared" si="1"/>
        <v>0</v>
      </c>
      <c r="F61" s="155"/>
      <c r="G61" s="42"/>
      <c r="H61" s="42"/>
      <c r="I61" s="42"/>
      <c r="J61" s="42"/>
      <c r="K61" s="42"/>
      <c r="L61" s="42"/>
      <c r="M61" s="42"/>
      <c r="N61" s="42"/>
      <c r="O61" s="42"/>
    </row>
    <row r="62" spans="1:16">
      <c r="A62" s="488" t="s">
        <v>141</v>
      </c>
      <c r="B62" s="489" t="s">
        <v>704</v>
      </c>
      <c r="C62" s="153"/>
      <c r="D62" s="153"/>
      <c r="E62" s="165">
        <f t="shared" si="1"/>
        <v>0</v>
      </c>
      <c r="F62" s="155"/>
      <c r="G62" s="42"/>
      <c r="H62" s="42"/>
      <c r="I62" s="42"/>
      <c r="J62" s="42"/>
      <c r="K62" s="42"/>
      <c r="L62" s="42"/>
      <c r="M62" s="42"/>
      <c r="N62" s="42"/>
      <c r="O62" s="42"/>
    </row>
    <row r="63" spans="1:16">
      <c r="A63" s="488" t="s">
        <v>705</v>
      </c>
      <c r="B63" s="489" t="s">
        <v>706</v>
      </c>
      <c r="C63" s="153"/>
      <c r="D63" s="153"/>
      <c r="E63" s="165">
        <f t="shared" si="1"/>
        <v>0</v>
      </c>
      <c r="F63" s="155"/>
      <c r="G63" s="42"/>
      <c r="H63" s="42"/>
      <c r="I63" s="42"/>
      <c r="J63" s="42"/>
      <c r="K63" s="42"/>
      <c r="L63" s="42"/>
      <c r="M63" s="42"/>
      <c r="N63" s="42"/>
      <c r="O63" s="42"/>
    </row>
    <row r="64" spans="1:16">
      <c r="A64" s="488" t="s">
        <v>707</v>
      </c>
      <c r="B64" s="489" t="s">
        <v>708</v>
      </c>
      <c r="C64" s="153">
        <f>'справка №1-БАЛАНС'!G48</f>
        <v>8532</v>
      </c>
      <c r="D64" s="153"/>
      <c r="E64" s="165">
        <f t="shared" si="1"/>
        <v>8532</v>
      </c>
      <c r="F64" s="155"/>
      <c r="G64" s="42"/>
      <c r="H64" s="42"/>
      <c r="I64" s="42"/>
      <c r="J64" s="42"/>
      <c r="K64" s="42"/>
      <c r="L64" s="42"/>
      <c r="M64" s="42"/>
      <c r="N64" s="42"/>
      <c r="O64" s="42"/>
    </row>
    <row r="65" spans="1:16">
      <c r="A65" s="488" t="s">
        <v>709</v>
      </c>
      <c r="B65" s="489" t="s">
        <v>710</v>
      </c>
      <c r="C65" s="154"/>
      <c r="D65" s="154"/>
      <c r="E65" s="165">
        <f t="shared" si="1"/>
        <v>0</v>
      </c>
      <c r="F65" s="156"/>
      <c r="G65" s="42"/>
      <c r="H65" s="42"/>
      <c r="I65" s="42"/>
      <c r="J65" s="42"/>
      <c r="K65" s="42"/>
      <c r="L65" s="42"/>
      <c r="M65" s="42"/>
      <c r="N65" s="42"/>
      <c r="O65" s="42"/>
    </row>
    <row r="66" spans="1:16">
      <c r="A66" s="490" t="s">
        <v>711</v>
      </c>
      <c r="B66" s="486" t="s">
        <v>712</v>
      </c>
      <c r="C66" s="148">
        <f>C52+C56+C61+C62+C63+C64</f>
        <v>10953</v>
      </c>
      <c r="D66" s="148">
        <f>D52+D56+D61+D62+D63+D64</f>
        <v>0</v>
      </c>
      <c r="E66" s="165">
        <f t="shared" si="1"/>
        <v>10953</v>
      </c>
      <c r="F66" s="148">
        <f>F52+F56+F61+F62+F63+F64</f>
        <v>0</v>
      </c>
      <c r="G66" s="152"/>
      <c r="H66" s="152"/>
      <c r="I66" s="152"/>
      <c r="J66" s="152"/>
      <c r="K66" s="152"/>
      <c r="L66" s="152"/>
      <c r="M66" s="152"/>
      <c r="N66" s="152"/>
      <c r="O66" s="152"/>
      <c r="P66" s="106"/>
    </row>
    <row r="67" spans="1:16">
      <c r="A67" s="485" t="s">
        <v>713</v>
      </c>
      <c r="B67" s="487"/>
      <c r="C67" s="149"/>
      <c r="D67" s="149"/>
      <c r="E67" s="165"/>
      <c r="F67" s="157"/>
      <c r="G67" s="42"/>
      <c r="H67" s="42"/>
      <c r="I67" s="42"/>
      <c r="J67" s="42"/>
      <c r="K67" s="42"/>
      <c r="L67" s="42"/>
      <c r="M67" s="42"/>
      <c r="N67" s="42"/>
      <c r="O67" s="42"/>
    </row>
    <row r="68" spans="1:16">
      <c r="A68" s="488" t="s">
        <v>714</v>
      </c>
      <c r="B68" s="499" t="s">
        <v>715</v>
      </c>
      <c r="C68" s="153"/>
      <c r="D68" s="153"/>
      <c r="E68" s="165">
        <f t="shared" si="1"/>
        <v>0</v>
      </c>
      <c r="F68" s="155"/>
      <c r="G68" s="42"/>
      <c r="H68" s="42"/>
      <c r="I68" s="42"/>
      <c r="J68" s="42"/>
      <c r="K68" s="42"/>
      <c r="L68" s="42"/>
      <c r="M68" s="42"/>
      <c r="N68" s="42"/>
      <c r="O68" s="42"/>
    </row>
    <row r="69" spans="1:16">
      <c r="A69" s="485"/>
      <c r="B69" s="487"/>
      <c r="C69" s="149"/>
      <c r="D69" s="149"/>
      <c r="E69" s="165"/>
      <c r="F69" s="157"/>
      <c r="G69" s="42"/>
      <c r="H69" s="42"/>
      <c r="I69" s="42"/>
      <c r="J69" s="42"/>
      <c r="K69" s="42"/>
      <c r="L69" s="42"/>
      <c r="M69" s="42"/>
      <c r="N69" s="42"/>
      <c r="O69" s="42"/>
    </row>
    <row r="70" spans="1:16">
      <c r="A70" s="485" t="s">
        <v>716</v>
      </c>
      <c r="B70" s="491"/>
      <c r="C70" s="149"/>
      <c r="D70" s="149"/>
      <c r="E70" s="165"/>
      <c r="F70" s="157"/>
      <c r="G70" s="42"/>
      <c r="H70" s="42"/>
      <c r="I70" s="42"/>
      <c r="J70" s="42"/>
      <c r="K70" s="42"/>
      <c r="L70" s="42"/>
      <c r="M70" s="42"/>
      <c r="N70" s="42"/>
      <c r="O70" s="42"/>
    </row>
    <row r="71" spans="1:16">
      <c r="A71" s="488" t="s">
        <v>687</v>
      </c>
      <c r="B71" s="489" t="s">
        <v>717</v>
      </c>
      <c r="C71" s="150">
        <f>SUM(C72:C74)</f>
        <v>3210</v>
      </c>
      <c r="D71" s="150">
        <f>SUM(D72:D74)</f>
        <v>3210</v>
      </c>
      <c r="E71" s="150">
        <f>SUM(E72:E74)</f>
        <v>0</v>
      </c>
      <c r="F71" s="150">
        <f>SUM(F72:F74)</f>
        <v>0</v>
      </c>
      <c r="G71" s="152"/>
      <c r="H71" s="152"/>
      <c r="I71" s="152"/>
      <c r="J71" s="152"/>
      <c r="K71" s="152"/>
      <c r="L71" s="152"/>
      <c r="M71" s="152"/>
      <c r="N71" s="152"/>
      <c r="O71" s="152"/>
      <c r="P71" s="106"/>
    </row>
    <row r="72" spans="1:16">
      <c r="A72" s="488" t="s">
        <v>718</v>
      </c>
      <c r="B72" s="489" t="s">
        <v>719</v>
      </c>
      <c r="C72" s="153">
        <f>'справка №1-БАЛАНС'!G62</f>
        <v>3210</v>
      </c>
      <c r="D72" s="153">
        <f>C72</f>
        <v>3210</v>
      </c>
      <c r="E72" s="165">
        <f t="shared" si="1"/>
        <v>0</v>
      </c>
      <c r="F72" s="155"/>
      <c r="G72" s="42"/>
      <c r="H72" s="42"/>
      <c r="I72" s="42"/>
      <c r="J72" s="42"/>
      <c r="K72" s="42"/>
      <c r="L72" s="42"/>
      <c r="M72" s="42"/>
      <c r="N72" s="42"/>
      <c r="O72" s="42"/>
    </row>
    <row r="73" spans="1:16">
      <c r="A73" s="488" t="s">
        <v>720</v>
      </c>
      <c r="B73" s="489" t="s">
        <v>721</v>
      </c>
      <c r="C73" s="153"/>
      <c r="D73" s="153"/>
      <c r="E73" s="165">
        <f t="shared" si="1"/>
        <v>0</v>
      </c>
      <c r="F73" s="155"/>
      <c r="G73" s="42"/>
      <c r="H73" s="42"/>
      <c r="I73" s="42"/>
      <c r="J73" s="42"/>
      <c r="K73" s="42"/>
      <c r="L73" s="42"/>
      <c r="M73" s="42"/>
      <c r="N73" s="42"/>
      <c r="O73" s="42"/>
    </row>
    <row r="74" spans="1:16">
      <c r="A74" s="500" t="s">
        <v>722</v>
      </c>
      <c r="B74" s="489" t="s">
        <v>723</v>
      </c>
      <c r="C74" s="153"/>
      <c r="D74" s="153"/>
      <c r="E74" s="165">
        <f t="shared" si="1"/>
        <v>0</v>
      </c>
      <c r="F74" s="155"/>
      <c r="G74" s="42"/>
      <c r="H74" s="42"/>
      <c r="I74" s="42"/>
      <c r="J74" s="42"/>
      <c r="K74" s="42"/>
      <c r="L74" s="42"/>
      <c r="M74" s="42"/>
      <c r="N74" s="42"/>
      <c r="O74" s="42"/>
    </row>
    <row r="75" spans="1:16" ht="24">
      <c r="A75" s="488" t="s">
        <v>694</v>
      </c>
      <c r="B75" s="489" t="s">
        <v>724</v>
      </c>
      <c r="C75" s="148">
        <f>C76+C78</f>
        <v>7137</v>
      </c>
      <c r="D75" s="148">
        <f>D76+D78</f>
        <v>7137</v>
      </c>
      <c r="E75" s="148">
        <f>E76+E78</f>
        <v>0</v>
      </c>
      <c r="F75" s="148">
        <f>F76+F78</f>
        <v>0</v>
      </c>
      <c r="G75" s="152"/>
      <c r="H75" s="152"/>
      <c r="I75" s="152"/>
      <c r="J75" s="152"/>
      <c r="K75" s="152"/>
      <c r="L75" s="152"/>
      <c r="M75" s="152"/>
      <c r="N75" s="152"/>
      <c r="O75" s="152"/>
      <c r="P75" s="106"/>
    </row>
    <row r="76" spans="1:16">
      <c r="A76" s="488" t="s">
        <v>725</v>
      </c>
      <c r="B76" s="489" t="s">
        <v>726</v>
      </c>
      <c r="C76" s="153">
        <f>'справка №1-БАЛАНС'!G59</f>
        <v>7137</v>
      </c>
      <c r="D76" s="153">
        <f>C76</f>
        <v>7137</v>
      </c>
      <c r="E76" s="165">
        <f>C76-D76</f>
        <v>0</v>
      </c>
      <c r="F76" s="153"/>
      <c r="G76" s="42"/>
      <c r="H76" s="42"/>
      <c r="I76" s="42"/>
      <c r="J76" s="42"/>
      <c r="K76" s="42"/>
      <c r="L76" s="42"/>
      <c r="M76" s="42"/>
      <c r="N76" s="42"/>
      <c r="O76" s="42"/>
    </row>
    <row r="77" spans="1:16">
      <c r="A77" s="488" t="s">
        <v>727</v>
      </c>
      <c r="B77" s="489" t="s">
        <v>728</v>
      </c>
      <c r="C77" s="154"/>
      <c r="D77" s="154"/>
      <c r="E77" s="165">
        <f t="shared" si="1"/>
        <v>0</v>
      </c>
      <c r="F77" s="154"/>
      <c r="G77" s="42"/>
      <c r="H77" s="42"/>
      <c r="I77" s="42"/>
      <c r="J77" s="42"/>
      <c r="K77" s="42"/>
      <c r="L77" s="42"/>
      <c r="M77" s="42"/>
      <c r="N77" s="42"/>
      <c r="O77" s="42"/>
    </row>
    <row r="78" spans="1:16">
      <c r="A78" s="488" t="s">
        <v>729</v>
      </c>
      <c r="B78" s="489" t="s">
        <v>730</v>
      </c>
      <c r="C78" s="153"/>
      <c r="D78" s="153"/>
      <c r="E78" s="165">
        <f t="shared" si="1"/>
        <v>0</v>
      </c>
      <c r="F78" s="153"/>
      <c r="G78" s="42"/>
      <c r="H78" s="42"/>
      <c r="I78" s="42"/>
      <c r="J78" s="42"/>
      <c r="K78" s="42"/>
      <c r="L78" s="42"/>
      <c r="M78" s="42"/>
      <c r="N78" s="42"/>
      <c r="O78" s="42"/>
    </row>
    <row r="79" spans="1:16">
      <c r="A79" s="488" t="s">
        <v>698</v>
      </c>
      <c r="B79" s="489" t="s">
        <v>731</v>
      </c>
      <c r="C79" s="154"/>
      <c r="D79" s="154"/>
      <c r="E79" s="165">
        <f t="shared" si="1"/>
        <v>0</v>
      </c>
      <c r="F79" s="154"/>
      <c r="G79" s="42"/>
      <c r="H79" s="42"/>
      <c r="I79" s="42"/>
      <c r="J79" s="42"/>
      <c r="K79" s="42"/>
      <c r="L79" s="42"/>
      <c r="M79" s="42"/>
      <c r="N79" s="42"/>
      <c r="O79" s="42"/>
    </row>
    <row r="80" spans="1:16">
      <c r="A80" s="488" t="s">
        <v>732</v>
      </c>
      <c r="B80" s="489" t="s">
        <v>733</v>
      </c>
      <c r="C80" s="148">
        <f>SUM(C81:C84)</f>
        <v>0</v>
      </c>
      <c r="D80" s="148">
        <f>SUM(D81:D84)</f>
        <v>0</v>
      </c>
      <c r="E80" s="148">
        <f>SUM(E81:E84)</f>
        <v>0</v>
      </c>
      <c r="F80" s="148">
        <f>SUM(F81:F84)</f>
        <v>0</v>
      </c>
      <c r="G80" s="152"/>
      <c r="H80" s="152"/>
      <c r="I80" s="152"/>
      <c r="J80" s="152"/>
      <c r="K80" s="152"/>
      <c r="L80" s="152"/>
      <c r="M80" s="152"/>
      <c r="N80" s="152"/>
      <c r="O80" s="152"/>
      <c r="P80" s="106"/>
    </row>
    <row r="81" spans="1:16">
      <c r="A81" s="488" t="s">
        <v>734</v>
      </c>
      <c r="B81" s="489" t="s">
        <v>735</v>
      </c>
      <c r="C81" s="153"/>
      <c r="D81" s="153"/>
      <c r="E81" s="165">
        <f t="shared" si="1"/>
        <v>0</v>
      </c>
      <c r="F81" s="153"/>
      <c r="G81" s="42"/>
      <c r="H81" s="42"/>
      <c r="I81" s="42"/>
      <c r="J81" s="42"/>
      <c r="K81" s="42"/>
      <c r="L81" s="42"/>
      <c r="M81" s="42"/>
      <c r="N81" s="42"/>
      <c r="O81" s="42"/>
    </row>
    <row r="82" spans="1:16">
      <c r="A82" s="488" t="s">
        <v>736</v>
      </c>
      <c r="B82" s="489" t="s">
        <v>737</v>
      </c>
      <c r="C82" s="153"/>
      <c r="D82" s="153"/>
      <c r="E82" s="165">
        <f t="shared" si="1"/>
        <v>0</v>
      </c>
      <c r="F82" s="153"/>
      <c r="G82" s="42"/>
      <c r="H82" s="42"/>
      <c r="I82" s="42"/>
      <c r="J82" s="42"/>
      <c r="K82" s="42"/>
      <c r="L82" s="42"/>
      <c r="M82" s="42"/>
      <c r="N82" s="42"/>
      <c r="O82" s="42"/>
    </row>
    <row r="83" spans="1:16" ht="24">
      <c r="A83" s="488" t="s">
        <v>738</v>
      </c>
      <c r="B83" s="489" t="s">
        <v>739</v>
      </c>
      <c r="C83" s="153"/>
      <c r="D83" s="153"/>
      <c r="E83" s="165">
        <f t="shared" si="1"/>
        <v>0</v>
      </c>
      <c r="F83" s="153"/>
      <c r="G83" s="42"/>
      <c r="H83" s="42"/>
      <c r="I83" s="42"/>
      <c r="J83" s="42"/>
      <c r="K83" s="42"/>
      <c r="L83" s="42"/>
      <c r="M83" s="42"/>
      <c r="N83" s="42"/>
      <c r="O83" s="42"/>
    </row>
    <row r="84" spans="1:16">
      <c r="A84" s="488" t="s">
        <v>740</v>
      </c>
      <c r="B84" s="489" t="s">
        <v>741</v>
      </c>
      <c r="C84" s="153"/>
      <c r="D84" s="153"/>
      <c r="E84" s="165">
        <f t="shared" si="1"/>
        <v>0</v>
      </c>
      <c r="F84" s="153"/>
      <c r="G84" s="42"/>
      <c r="H84" s="42"/>
      <c r="I84" s="42"/>
      <c r="J84" s="42"/>
      <c r="K84" s="42"/>
      <c r="L84" s="42"/>
      <c r="M84" s="42"/>
      <c r="N84" s="42"/>
      <c r="O84" s="42"/>
    </row>
    <row r="85" spans="1:16">
      <c r="A85" s="488" t="s">
        <v>742</v>
      </c>
      <c r="B85" s="489" t="s">
        <v>743</v>
      </c>
      <c r="C85" s="149">
        <f>SUM(C86:C90)+C94</f>
        <v>11370</v>
      </c>
      <c r="D85" s="149">
        <f>SUM(D86:D90)+D94</f>
        <v>12619</v>
      </c>
      <c r="E85" s="149">
        <f>SUM(E86:E90)+E94</f>
        <v>-1249</v>
      </c>
      <c r="F85" s="149">
        <f>SUM(F86:F90)+F94</f>
        <v>0</v>
      </c>
      <c r="G85" s="152"/>
      <c r="H85" s="152"/>
      <c r="I85" s="152"/>
      <c r="J85" s="152"/>
      <c r="K85" s="152"/>
      <c r="L85" s="152"/>
      <c r="M85" s="152"/>
      <c r="N85" s="152"/>
      <c r="O85" s="152"/>
      <c r="P85" s="106"/>
    </row>
    <row r="86" spans="1:16">
      <c r="A86" s="488" t="s">
        <v>744</v>
      </c>
      <c r="B86" s="489" t="s">
        <v>745</v>
      </c>
      <c r="C86" s="153"/>
      <c r="D86" s="153"/>
      <c r="E86" s="165">
        <f t="shared" si="1"/>
        <v>0</v>
      </c>
      <c r="F86" s="153"/>
      <c r="G86" s="42"/>
      <c r="H86" s="42"/>
      <c r="I86" s="42"/>
      <c r="J86" s="42"/>
      <c r="K86" s="42"/>
      <c r="L86" s="42"/>
      <c r="M86" s="42"/>
      <c r="N86" s="42"/>
      <c r="O86" s="42"/>
    </row>
    <row r="87" spans="1:16">
      <c r="A87" s="488" t="s">
        <v>746</v>
      </c>
      <c r="B87" s="489" t="s">
        <v>747</v>
      </c>
      <c r="C87" s="153">
        <f>'справка №1-БАЛАНС'!G64</f>
        <v>5102</v>
      </c>
      <c r="D87" s="153">
        <f>C87</f>
        <v>5102</v>
      </c>
      <c r="E87" s="165">
        <f t="shared" si="1"/>
        <v>0</v>
      </c>
      <c r="F87" s="153"/>
      <c r="G87" s="42"/>
      <c r="H87" s="42"/>
      <c r="I87" s="42"/>
      <c r="J87" s="42"/>
      <c r="K87" s="42"/>
      <c r="L87" s="42"/>
      <c r="M87" s="42"/>
      <c r="N87" s="42"/>
      <c r="O87" s="42"/>
    </row>
    <row r="88" spans="1:16">
      <c r="A88" s="488" t="s">
        <v>748</v>
      </c>
      <c r="B88" s="489" t="s">
        <v>749</v>
      </c>
      <c r="C88" s="153">
        <v>3001</v>
      </c>
      <c r="D88" s="153">
        <v>4250</v>
      </c>
      <c r="E88" s="165">
        <f t="shared" si="1"/>
        <v>-1249</v>
      </c>
      <c r="F88" s="153"/>
      <c r="G88" s="42"/>
      <c r="H88" s="42"/>
      <c r="I88" s="42"/>
      <c r="J88" s="42"/>
      <c r="K88" s="42"/>
      <c r="L88" s="42"/>
      <c r="M88" s="42"/>
      <c r="N88" s="42"/>
      <c r="O88" s="42"/>
    </row>
    <row r="89" spans="1:16">
      <c r="A89" s="488" t="s">
        <v>750</v>
      </c>
      <c r="B89" s="489" t="s">
        <v>751</v>
      </c>
      <c r="C89" s="153">
        <f>'справка №1-БАЛАНС'!G66</f>
        <v>1652</v>
      </c>
      <c r="D89" s="153">
        <f>C89</f>
        <v>1652</v>
      </c>
      <c r="E89" s="165">
        <f t="shared" si="1"/>
        <v>0</v>
      </c>
      <c r="F89" s="153"/>
      <c r="G89" s="42"/>
      <c r="H89" s="42"/>
      <c r="I89" s="42"/>
      <c r="J89" s="42"/>
      <c r="K89" s="42"/>
      <c r="L89" s="42"/>
      <c r="M89" s="42"/>
      <c r="N89" s="42"/>
      <c r="O89" s="42"/>
    </row>
    <row r="90" spans="1:16">
      <c r="A90" s="488" t="s">
        <v>752</v>
      </c>
      <c r="B90" s="489" t="s">
        <v>753</v>
      </c>
      <c r="C90" s="148">
        <f>SUM(C91:C93)</f>
        <v>395</v>
      </c>
      <c r="D90" s="148">
        <f>SUM(D91:D93)</f>
        <v>395</v>
      </c>
      <c r="E90" s="148">
        <f>SUM(E91:E93)</f>
        <v>0</v>
      </c>
      <c r="F90" s="148">
        <f>SUM(F91:F93)</f>
        <v>0</v>
      </c>
      <c r="G90" s="152"/>
      <c r="H90" s="152"/>
      <c r="I90" s="152"/>
      <c r="J90" s="152"/>
      <c r="K90" s="152"/>
      <c r="L90" s="152"/>
      <c r="M90" s="152"/>
      <c r="N90" s="152"/>
      <c r="O90" s="152"/>
      <c r="P90" s="106"/>
    </row>
    <row r="91" spans="1:16">
      <c r="A91" s="488" t="s">
        <v>754</v>
      </c>
      <c r="B91" s="489" t="s">
        <v>755</v>
      </c>
      <c r="C91" s="153"/>
      <c r="D91" s="153"/>
      <c r="E91" s="165">
        <f t="shared" si="1"/>
        <v>0</v>
      </c>
      <c r="F91" s="153"/>
      <c r="G91" s="42"/>
      <c r="H91" s="42"/>
      <c r="I91" s="42"/>
      <c r="J91" s="42"/>
      <c r="K91" s="42"/>
      <c r="L91" s="42"/>
      <c r="M91" s="42"/>
      <c r="N91" s="42"/>
      <c r="O91" s="42"/>
    </row>
    <row r="92" spans="1:16">
      <c r="A92" s="488" t="s">
        <v>662</v>
      </c>
      <c r="B92" s="489" t="s">
        <v>756</v>
      </c>
      <c r="C92" s="153"/>
      <c r="D92" s="153"/>
      <c r="E92" s="165">
        <f t="shared" si="1"/>
        <v>0</v>
      </c>
      <c r="F92" s="153"/>
      <c r="G92" s="42"/>
      <c r="H92" s="42"/>
      <c r="I92" s="42"/>
      <c r="J92" s="42"/>
      <c r="K92" s="42"/>
      <c r="L92" s="42"/>
      <c r="M92" s="42"/>
      <c r="N92" s="42"/>
      <c r="O92" s="42"/>
    </row>
    <row r="93" spans="1:16">
      <c r="A93" s="488" t="s">
        <v>666</v>
      </c>
      <c r="B93" s="489" t="s">
        <v>757</v>
      </c>
      <c r="C93" s="153">
        <f>'справка №1-БАЛАНС'!G68</f>
        <v>395</v>
      </c>
      <c r="D93" s="153">
        <f>C93</f>
        <v>395</v>
      </c>
      <c r="E93" s="165">
        <f t="shared" si="1"/>
        <v>0</v>
      </c>
      <c r="F93" s="153"/>
      <c r="G93" s="42"/>
      <c r="H93" s="42"/>
      <c r="I93" s="42"/>
      <c r="J93" s="42"/>
      <c r="K93" s="42"/>
      <c r="L93" s="42"/>
      <c r="M93" s="42"/>
      <c r="N93" s="42"/>
      <c r="O93" s="42"/>
    </row>
    <row r="94" spans="1:16">
      <c r="A94" s="488" t="s">
        <v>758</v>
      </c>
      <c r="B94" s="489" t="s">
        <v>759</v>
      </c>
      <c r="C94" s="153">
        <f>'справка №1-БАЛАНС'!G67</f>
        <v>1220</v>
      </c>
      <c r="D94" s="153">
        <f>C94</f>
        <v>1220</v>
      </c>
      <c r="E94" s="165">
        <f t="shared" si="1"/>
        <v>0</v>
      </c>
      <c r="F94" s="153"/>
      <c r="G94" s="42"/>
      <c r="H94" s="42"/>
      <c r="I94" s="42"/>
      <c r="J94" s="42"/>
      <c r="K94" s="42"/>
      <c r="L94" s="42"/>
      <c r="M94" s="42"/>
      <c r="N94" s="42"/>
      <c r="O94" s="42"/>
    </row>
    <row r="95" spans="1:16">
      <c r="A95" s="488" t="s">
        <v>760</v>
      </c>
      <c r="B95" s="489" t="s">
        <v>761</v>
      </c>
      <c r="C95" s="153">
        <f>'справка №1-БАЛАНС'!G69</f>
        <v>824</v>
      </c>
      <c r="D95" s="153">
        <f>C95</f>
        <v>824</v>
      </c>
      <c r="E95" s="165">
        <f t="shared" si="1"/>
        <v>0</v>
      </c>
      <c r="F95" s="155"/>
      <c r="G95" s="42"/>
      <c r="H95" s="42"/>
      <c r="I95" s="42"/>
      <c r="J95" s="42"/>
      <c r="K95" s="42"/>
      <c r="L95" s="42"/>
      <c r="M95" s="42"/>
      <c r="N95" s="42"/>
      <c r="O95" s="42"/>
    </row>
    <row r="96" spans="1:16">
      <c r="A96" s="490" t="s">
        <v>762</v>
      </c>
      <c r="B96" s="499" t="s">
        <v>763</v>
      </c>
      <c r="C96" s="149">
        <f>C85+C80+C75+C71+C95</f>
        <v>22541</v>
      </c>
      <c r="D96" s="149">
        <f>D85+D80+D75+D71+D95</f>
        <v>23790</v>
      </c>
      <c r="E96" s="149">
        <f>E85+E80+E75+E71+E95</f>
        <v>-1249</v>
      </c>
      <c r="F96" s="149">
        <f>F85+F80+F75+F71+F95</f>
        <v>0</v>
      </c>
      <c r="G96" s="152"/>
      <c r="H96" s="152"/>
      <c r="I96" s="152"/>
      <c r="J96" s="152"/>
      <c r="K96" s="152"/>
      <c r="L96" s="152"/>
      <c r="M96" s="152"/>
      <c r="N96" s="152"/>
      <c r="O96" s="152"/>
      <c r="P96" s="106"/>
    </row>
    <row r="97" spans="1:27">
      <c r="A97" s="485" t="s">
        <v>764</v>
      </c>
      <c r="B97" s="487" t="s">
        <v>765</v>
      </c>
      <c r="C97" s="149">
        <f>C96+C68+C66</f>
        <v>33494</v>
      </c>
      <c r="D97" s="149">
        <f>D96+D68+D66</f>
        <v>23790</v>
      </c>
      <c r="E97" s="149">
        <f>E96+E68+E66</f>
        <v>9704</v>
      </c>
      <c r="F97" s="149">
        <f>F96+F68+F66</f>
        <v>0</v>
      </c>
      <c r="G97" s="152"/>
      <c r="H97" s="152"/>
      <c r="I97" s="152"/>
      <c r="J97" s="152"/>
      <c r="K97" s="152"/>
      <c r="L97" s="152"/>
      <c r="M97" s="152"/>
      <c r="N97" s="152"/>
      <c r="O97" s="152"/>
      <c r="P97" s="106"/>
    </row>
    <row r="98" spans="1:27">
      <c r="A98" s="495"/>
      <c r="B98" s="501"/>
      <c r="C98" s="158"/>
      <c r="D98" s="158"/>
      <c r="E98" s="158"/>
      <c r="F98" s="159"/>
      <c r="G98" s="42"/>
      <c r="H98" s="42"/>
      <c r="I98" s="42"/>
      <c r="J98" s="42"/>
      <c r="K98" s="42"/>
      <c r="L98" s="42"/>
      <c r="M98" s="42"/>
      <c r="N98" s="42"/>
      <c r="O98" s="42"/>
    </row>
    <row r="99" spans="1:27">
      <c r="A99" s="492" t="s">
        <v>766</v>
      </c>
      <c r="B99" s="502"/>
      <c r="C99" s="158"/>
      <c r="D99" s="158"/>
      <c r="E99" s="158"/>
      <c r="F99" s="503" t="s">
        <v>524</v>
      </c>
      <c r="G99" s="145"/>
      <c r="H99" s="145"/>
      <c r="I99" s="145"/>
      <c r="J99" s="145"/>
      <c r="K99" s="145"/>
      <c r="L99" s="145"/>
      <c r="M99" s="145"/>
      <c r="N99" s="145"/>
      <c r="O99" s="145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</row>
    <row r="100" spans="1:27" s="146" customFormat="1" ht="24">
      <c r="A100" s="160" t="s">
        <v>463</v>
      </c>
      <c r="B100" s="487" t="s">
        <v>464</v>
      </c>
      <c r="C100" s="160" t="s">
        <v>767</v>
      </c>
      <c r="D100" s="160" t="s">
        <v>768</v>
      </c>
      <c r="E100" s="160" t="s">
        <v>769</v>
      </c>
      <c r="F100" s="160" t="s">
        <v>770</v>
      </c>
      <c r="G100" s="161"/>
      <c r="H100" s="161"/>
      <c r="I100" s="161"/>
      <c r="J100" s="161"/>
      <c r="K100" s="161"/>
      <c r="L100" s="161"/>
      <c r="M100" s="161"/>
      <c r="N100" s="161"/>
      <c r="O100" s="161"/>
      <c r="P100" s="162"/>
    </row>
    <row r="101" spans="1:27" s="146" customFormat="1">
      <c r="A101" s="160" t="s">
        <v>14</v>
      </c>
      <c r="B101" s="487" t="s">
        <v>15</v>
      </c>
      <c r="C101" s="160">
        <v>1</v>
      </c>
      <c r="D101" s="160">
        <v>2</v>
      </c>
      <c r="E101" s="160">
        <v>3</v>
      </c>
      <c r="F101" s="163">
        <v>4</v>
      </c>
      <c r="G101" s="161"/>
      <c r="H101" s="161"/>
      <c r="I101" s="161"/>
      <c r="J101" s="161"/>
      <c r="K101" s="161"/>
      <c r="L101" s="161"/>
      <c r="M101" s="161"/>
      <c r="N101" s="161"/>
      <c r="O101" s="161"/>
      <c r="P101" s="162"/>
    </row>
    <row r="102" spans="1:27">
      <c r="A102" s="488" t="s">
        <v>771</v>
      </c>
      <c r="B102" s="489" t="s">
        <v>772</v>
      </c>
      <c r="C102" s="153"/>
      <c r="D102" s="153"/>
      <c r="E102" s="153"/>
      <c r="F102" s="172">
        <f>C102+D102-E102</f>
        <v>0</v>
      </c>
      <c r="G102" s="152"/>
      <c r="H102" s="152"/>
      <c r="I102" s="152"/>
      <c r="J102" s="152"/>
      <c r="K102" s="152"/>
      <c r="L102" s="152"/>
      <c r="M102" s="152"/>
      <c r="N102" s="152"/>
      <c r="O102" s="42"/>
    </row>
    <row r="103" spans="1:27">
      <c r="A103" s="488" t="s">
        <v>773</v>
      </c>
      <c r="B103" s="489" t="s">
        <v>774</v>
      </c>
      <c r="C103" s="153"/>
      <c r="D103" s="153"/>
      <c r="E103" s="153"/>
      <c r="F103" s="172">
        <f>C103+D103-E103</f>
        <v>0</v>
      </c>
      <c r="G103" s="42"/>
      <c r="H103" s="42"/>
      <c r="I103" s="42"/>
      <c r="J103" s="42"/>
      <c r="K103" s="42"/>
      <c r="L103" s="42"/>
      <c r="M103" s="42"/>
      <c r="N103" s="42"/>
      <c r="O103" s="42"/>
    </row>
    <row r="104" spans="1:27">
      <c r="A104" s="488" t="s">
        <v>775</v>
      </c>
      <c r="B104" s="489" t="s">
        <v>776</v>
      </c>
      <c r="C104" s="153"/>
      <c r="D104" s="153"/>
      <c r="E104" s="153"/>
      <c r="F104" s="172">
        <f>C104+D104-E104</f>
        <v>0</v>
      </c>
      <c r="G104" s="42"/>
      <c r="H104" s="42"/>
      <c r="I104" s="42"/>
      <c r="J104" s="42"/>
      <c r="K104" s="42"/>
      <c r="L104" s="42"/>
      <c r="M104" s="42"/>
      <c r="N104" s="42"/>
      <c r="O104" s="42"/>
    </row>
    <row r="105" spans="1:27">
      <c r="A105" s="504" t="s">
        <v>777</v>
      </c>
      <c r="B105" s="487" t="s">
        <v>778</v>
      </c>
      <c r="C105" s="148">
        <f>SUM(C102:C104)</f>
        <v>0</v>
      </c>
      <c r="D105" s="148">
        <f>SUM(D102:D104)</f>
        <v>0</v>
      </c>
      <c r="E105" s="148">
        <f>SUM(E102:E104)</f>
        <v>0</v>
      </c>
      <c r="F105" s="148">
        <f>SUM(F102:F104)</f>
        <v>0</v>
      </c>
      <c r="G105" s="152"/>
      <c r="H105" s="152"/>
      <c r="I105" s="152"/>
      <c r="J105" s="152"/>
      <c r="K105" s="152"/>
      <c r="L105" s="152"/>
      <c r="M105" s="152"/>
      <c r="N105" s="152"/>
      <c r="O105" s="152"/>
      <c r="P105" s="106"/>
    </row>
    <row r="106" spans="1:27">
      <c r="A106" s="505" t="s">
        <v>779</v>
      </c>
      <c r="B106" s="506"/>
      <c r="C106" s="492"/>
      <c r="D106" s="492"/>
      <c r="E106" s="492"/>
      <c r="F106" s="169"/>
      <c r="G106" s="145"/>
      <c r="H106" s="145"/>
      <c r="I106" s="145"/>
      <c r="J106" s="145"/>
      <c r="K106" s="145"/>
      <c r="L106" s="145"/>
      <c r="M106" s="145"/>
      <c r="N106" s="145"/>
      <c r="O106" s="145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</row>
    <row r="107" spans="1:27" ht="24" customHeight="1">
      <c r="A107" s="639" t="s">
        <v>780</v>
      </c>
      <c r="B107" s="639"/>
      <c r="C107" s="639"/>
      <c r="D107" s="639"/>
      <c r="E107" s="639"/>
      <c r="F107" s="639"/>
      <c r="G107" s="145"/>
      <c r="H107" s="145"/>
      <c r="I107" s="145"/>
      <c r="J107" s="145"/>
      <c r="K107" s="145"/>
      <c r="L107" s="145"/>
      <c r="M107" s="145"/>
      <c r="N107" s="145"/>
      <c r="O107" s="145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</row>
    <row r="108" spans="1:27">
      <c r="A108" s="492"/>
      <c r="B108" s="493"/>
      <c r="C108" s="492"/>
      <c r="D108" s="492"/>
      <c r="E108" s="492"/>
      <c r="F108" s="169"/>
      <c r="G108" s="42"/>
      <c r="H108" s="42"/>
      <c r="I108" s="42"/>
      <c r="J108" s="42"/>
      <c r="K108" s="42"/>
      <c r="L108" s="42"/>
      <c r="M108" s="42"/>
      <c r="N108" s="42"/>
      <c r="O108" s="42"/>
    </row>
    <row r="109" spans="1:27">
      <c r="A109" s="633" t="s">
        <v>865</v>
      </c>
      <c r="B109" s="633"/>
      <c r="C109" s="633" t="s">
        <v>381</v>
      </c>
      <c r="D109" s="633"/>
      <c r="E109" s="633"/>
      <c r="F109" s="633"/>
      <c r="G109" s="42"/>
      <c r="H109" s="42"/>
      <c r="I109" s="42"/>
      <c r="J109" s="42"/>
      <c r="K109" s="42"/>
      <c r="L109" s="42"/>
      <c r="M109" s="42"/>
      <c r="N109" s="42"/>
      <c r="O109" s="42"/>
    </row>
    <row r="110" spans="1:27">
      <c r="A110" s="477"/>
      <c r="B110" s="478"/>
      <c r="C110" s="477"/>
      <c r="D110" s="477"/>
      <c r="E110" s="477"/>
      <c r="F110" s="479"/>
    </row>
    <row r="111" spans="1:27">
      <c r="A111" s="477"/>
      <c r="B111" s="478"/>
      <c r="C111" s="634" t="s">
        <v>781</v>
      </c>
      <c r="D111" s="634"/>
      <c r="E111" s="634"/>
      <c r="F111" s="634"/>
    </row>
    <row r="112" spans="1:27">
      <c r="A112" s="434"/>
      <c r="B112" s="480"/>
      <c r="C112" s="434"/>
      <c r="D112" s="434"/>
      <c r="E112" s="434"/>
      <c r="F112" s="434"/>
    </row>
    <row r="113" spans="1:6">
      <c r="A113" s="434"/>
      <c r="B113" s="480"/>
      <c r="C113" s="434"/>
      <c r="D113" s="434"/>
      <c r="E113" s="434"/>
      <c r="F113" s="434"/>
    </row>
    <row r="114" spans="1:6">
      <c r="A114" s="434"/>
      <c r="B114" s="480"/>
      <c r="C114" s="434"/>
      <c r="D114" s="434"/>
      <c r="E114" s="434"/>
      <c r="F114" s="434"/>
    </row>
    <row r="115" spans="1:6">
      <c r="A115" s="434"/>
      <c r="B115" s="480"/>
      <c r="C115" s="434"/>
      <c r="D115" s="434"/>
      <c r="E115" s="434"/>
      <c r="F115" s="434"/>
    </row>
    <row r="116" spans="1:6">
      <c r="A116" s="42"/>
      <c r="B116" s="147"/>
      <c r="C116" s="42"/>
      <c r="D116" s="42"/>
      <c r="E116" s="42"/>
      <c r="F116" s="42"/>
    </row>
    <row r="117" spans="1:6">
      <c r="A117" s="42"/>
      <c r="B117" s="147"/>
      <c r="C117" s="42"/>
      <c r="D117" s="42"/>
      <c r="E117" s="42"/>
      <c r="F117" s="42"/>
    </row>
    <row r="118" spans="1:6">
      <c r="A118" s="42"/>
      <c r="B118" s="147"/>
      <c r="C118" s="42"/>
      <c r="D118" s="42"/>
      <c r="E118" s="42"/>
      <c r="F118" s="42"/>
    </row>
    <row r="119" spans="1:6">
      <c r="A119" s="42"/>
      <c r="B119" s="147"/>
      <c r="C119" s="42"/>
      <c r="D119" s="42"/>
      <c r="E119" s="42"/>
      <c r="F119" s="42"/>
    </row>
    <row r="120" spans="1:6">
      <c r="A120" s="42"/>
      <c r="B120" s="147"/>
      <c r="C120" s="42"/>
      <c r="D120" s="42"/>
      <c r="E120" s="42"/>
      <c r="F120" s="42"/>
    </row>
    <row r="121" spans="1:6">
      <c r="A121" s="42"/>
      <c r="B121" s="147"/>
      <c r="C121" s="42"/>
      <c r="D121" s="42"/>
      <c r="E121" s="42"/>
      <c r="F121" s="42"/>
    </row>
    <row r="122" spans="1:6">
      <c r="A122" s="42"/>
      <c r="B122" s="147"/>
      <c r="C122" s="42"/>
      <c r="D122" s="42"/>
      <c r="E122" s="42"/>
      <c r="F122" s="42"/>
    </row>
    <row r="123" spans="1:6">
      <c r="A123" s="42"/>
      <c r="B123" s="147"/>
      <c r="C123" s="42"/>
      <c r="D123" s="42"/>
      <c r="E123" s="42"/>
      <c r="F123" s="42"/>
    </row>
    <row r="124" spans="1:6">
      <c r="A124" s="42"/>
      <c r="B124" s="147"/>
      <c r="C124" s="42"/>
      <c r="D124" s="42"/>
      <c r="E124" s="42"/>
      <c r="F124" s="42"/>
    </row>
    <row r="125" spans="1:6">
      <c r="A125" s="42"/>
      <c r="B125" s="147"/>
      <c r="C125" s="42"/>
      <c r="D125" s="42"/>
      <c r="E125" s="42"/>
      <c r="F125" s="42"/>
    </row>
    <row r="126" spans="1:6">
      <c r="A126" s="42"/>
      <c r="B126" s="147"/>
      <c r="C126" s="42"/>
      <c r="D126" s="42"/>
      <c r="E126" s="42"/>
      <c r="F126" s="42"/>
    </row>
    <row r="127" spans="1:6">
      <c r="A127" s="42"/>
      <c r="B127" s="147"/>
      <c r="C127" s="42"/>
      <c r="D127" s="42"/>
      <c r="E127" s="42"/>
      <c r="F127" s="42"/>
    </row>
    <row r="128" spans="1:6">
      <c r="A128" s="42"/>
      <c r="B128" s="147"/>
      <c r="C128" s="42"/>
      <c r="D128" s="42"/>
      <c r="E128" s="42"/>
      <c r="F128" s="42"/>
    </row>
    <row r="129" spans="1:6">
      <c r="A129" s="42"/>
      <c r="B129" s="147"/>
      <c r="C129" s="42"/>
      <c r="D129" s="42"/>
      <c r="E129" s="42"/>
      <c r="F129" s="42"/>
    </row>
    <row r="130" spans="1:6">
      <c r="A130" s="42"/>
      <c r="B130" s="147"/>
      <c r="C130" s="42"/>
      <c r="D130" s="42"/>
      <c r="E130" s="42"/>
      <c r="F130" s="42"/>
    </row>
    <row r="131" spans="1:6">
      <c r="A131" s="42"/>
      <c r="B131" s="147"/>
      <c r="C131" s="42"/>
      <c r="D131" s="42"/>
      <c r="E131" s="42"/>
      <c r="F131" s="42"/>
    </row>
    <row r="132" spans="1:6">
      <c r="A132" s="42"/>
      <c r="B132" s="147"/>
      <c r="C132" s="42"/>
      <c r="D132" s="42"/>
      <c r="E132" s="42"/>
      <c r="F132" s="42"/>
    </row>
    <row r="133" spans="1:6">
      <c r="A133" s="42"/>
      <c r="B133" s="147"/>
      <c r="C133" s="42"/>
      <c r="D133" s="42"/>
      <c r="E133" s="42"/>
      <c r="F133" s="42"/>
    </row>
    <row r="134" spans="1:6">
      <c r="A134" s="42"/>
      <c r="B134" s="147"/>
      <c r="C134" s="42"/>
      <c r="D134" s="42"/>
      <c r="E134" s="42"/>
      <c r="F134" s="42"/>
    </row>
    <row r="135" spans="1:6">
      <c r="A135" s="42"/>
      <c r="B135" s="147"/>
      <c r="C135" s="42"/>
      <c r="D135" s="42"/>
      <c r="E135" s="42"/>
      <c r="F135" s="42"/>
    </row>
    <row r="136" spans="1:6">
      <c r="A136" s="42"/>
      <c r="B136" s="147"/>
      <c r="C136" s="42"/>
      <c r="D136" s="42"/>
      <c r="E136" s="42"/>
      <c r="F136" s="42"/>
    </row>
    <row r="137" spans="1:6">
      <c r="A137" s="42"/>
      <c r="B137" s="147"/>
      <c r="C137" s="42"/>
      <c r="D137" s="42"/>
      <c r="E137" s="42"/>
      <c r="F137" s="42"/>
    </row>
    <row r="138" spans="1:6">
      <c r="A138" s="42"/>
      <c r="B138" s="147"/>
      <c r="C138" s="42"/>
      <c r="D138" s="42"/>
      <c r="E138" s="42"/>
      <c r="F138" s="42"/>
    </row>
    <row r="139" spans="1:6">
      <c r="A139" s="42"/>
      <c r="B139" s="147"/>
      <c r="C139" s="42"/>
      <c r="D139" s="42"/>
      <c r="E139" s="42"/>
      <c r="F139" s="42"/>
    </row>
    <row r="140" spans="1:6">
      <c r="A140" s="42"/>
      <c r="B140" s="147"/>
      <c r="C140" s="42"/>
      <c r="D140" s="42"/>
      <c r="E140" s="42"/>
      <c r="F140" s="42"/>
    </row>
    <row r="141" spans="1:6">
      <c r="A141" s="42"/>
      <c r="B141" s="147"/>
      <c r="C141" s="42"/>
      <c r="D141" s="42"/>
      <c r="E141" s="42"/>
      <c r="F141" s="42"/>
    </row>
    <row r="142" spans="1:6">
      <c r="A142" s="42"/>
      <c r="B142" s="147"/>
      <c r="C142" s="42"/>
      <c r="D142" s="42"/>
      <c r="E142" s="42"/>
      <c r="F142" s="42"/>
    </row>
    <row r="143" spans="1:6">
      <c r="A143" s="42"/>
      <c r="B143" s="147"/>
      <c r="C143" s="42"/>
      <c r="D143" s="42"/>
      <c r="E143" s="42"/>
      <c r="F143" s="42"/>
    </row>
    <row r="144" spans="1:6">
      <c r="A144" s="42"/>
      <c r="B144" s="147"/>
      <c r="C144" s="42"/>
      <c r="D144" s="42"/>
      <c r="E144" s="42"/>
      <c r="F144" s="42"/>
    </row>
    <row r="145" spans="1:6">
      <c r="A145" s="42"/>
      <c r="B145" s="147"/>
      <c r="C145" s="42"/>
      <c r="D145" s="42"/>
      <c r="E145" s="42"/>
      <c r="F145" s="42"/>
    </row>
    <row r="146" spans="1:6">
      <c r="A146" s="42"/>
      <c r="B146" s="147"/>
      <c r="C146" s="42"/>
      <c r="D146" s="42"/>
      <c r="E146" s="42"/>
      <c r="F146" s="42"/>
    </row>
    <row r="147" spans="1:6">
      <c r="A147" s="42"/>
      <c r="B147" s="147"/>
      <c r="C147" s="42"/>
      <c r="D147" s="42"/>
      <c r="E147" s="42"/>
      <c r="F147" s="42"/>
    </row>
    <row r="148" spans="1:6">
      <c r="A148" s="42"/>
      <c r="B148" s="147"/>
      <c r="C148" s="42"/>
      <c r="D148" s="42"/>
      <c r="E148" s="42"/>
      <c r="F148" s="42"/>
    </row>
    <row r="149" spans="1:6">
      <c r="A149" s="42"/>
      <c r="B149" s="147"/>
      <c r="C149" s="42"/>
      <c r="D149" s="42"/>
      <c r="E149" s="42"/>
      <c r="F149" s="42"/>
    </row>
    <row r="150" spans="1:6">
      <c r="A150" s="42"/>
      <c r="B150" s="147"/>
      <c r="C150" s="42"/>
      <c r="D150" s="42"/>
      <c r="E150" s="42"/>
      <c r="F150" s="42"/>
    </row>
    <row r="151" spans="1:6">
      <c r="A151" s="42"/>
      <c r="B151" s="147"/>
      <c r="C151" s="42"/>
      <c r="D151" s="42"/>
      <c r="E151" s="42"/>
      <c r="F151" s="42"/>
    </row>
    <row r="152" spans="1:6">
      <c r="A152" s="42"/>
      <c r="B152" s="147"/>
      <c r="C152" s="42"/>
      <c r="D152" s="42"/>
      <c r="E152" s="42"/>
      <c r="F152" s="42"/>
    </row>
    <row r="153" spans="1:6">
      <c r="A153" s="42"/>
      <c r="B153" s="147"/>
      <c r="C153" s="42"/>
      <c r="D153" s="42"/>
      <c r="E153" s="42"/>
      <c r="F153" s="42"/>
    </row>
    <row r="154" spans="1:6">
      <c r="A154" s="42"/>
      <c r="B154" s="147"/>
      <c r="C154" s="42"/>
      <c r="D154" s="42"/>
      <c r="E154" s="42"/>
      <c r="F154" s="42"/>
    </row>
    <row r="155" spans="1:6">
      <c r="A155" s="42"/>
      <c r="B155" s="147"/>
      <c r="C155" s="42"/>
      <c r="D155" s="42"/>
      <c r="E155" s="42"/>
      <c r="F155" s="42"/>
    </row>
    <row r="156" spans="1:6">
      <c r="A156" s="42"/>
      <c r="B156" s="147"/>
      <c r="C156" s="42"/>
      <c r="D156" s="42"/>
      <c r="E156" s="42"/>
      <c r="F156" s="42"/>
    </row>
    <row r="157" spans="1:6">
      <c r="A157" s="42"/>
      <c r="B157" s="147"/>
      <c r="C157" s="42"/>
      <c r="D157" s="42"/>
      <c r="E157" s="42"/>
      <c r="F157" s="42"/>
    </row>
    <row r="158" spans="1:6">
      <c r="A158" s="42"/>
      <c r="B158" s="147"/>
      <c r="C158" s="42"/>
      <c r="D158" s="42"/>
      <c r="E158" s="42"/>
      <c r="F158" s="42"/>
    </row>
    <row r="159" spans="1:6">
      <c r="A159" s="42"/>
      <c r="B159" s="147"/>
      <c r="C159" s="42"/>
      <c r="D159" s="42"/>
      <c r="E159" s="42"/>
      <c r="F159" s="42"/>
    </row>
    <row r="160" spans="1:6">
      <c r="A160" s="42"/>
      <c r="B160" s="147"/>
      <c r="C160" s="42"/>
      <c r="D160" s="42"/>
      <c r="E160" s="42"/>
      <c r="F160" s="42"/>
    </row>
    <row r="161" spans="1:6">
      <c r="A161" s="42"/>
      <c r="B161" s="147"/>
      <c r="C161" s="42"/>
      <c r="D161" s="42"/>
      <c r="E161" s="42"/>
      <c r="F161" s="42"/>
    </row>
    <row r="162" spans="1:6">
      <c r="A162" s="42"/>
      <c r="B162" s="147"/>
      <c r="C162" s="42"/>
      <c r="D162" s="42"/>
      <c r="E162" s="42"/>
      <c r="F162" s="42"/>
    </row>
    <row r="163" spans="1:6">
      <c r="A163" s="42"/>
      <c r="B163" s="147"/>
      <c r="C163" s="42"/>
      <c r="D163" s="42"/>
      <c r="E163" s="42"/>
      <c r="F163" s="42"/>
    </row>
    <row r="164" spans="1:6">
      <c r="A164" s="42"/>
      <c r="B164" s="147"/>
      <c r="C164" s="42"/>
      <c r="D164" s="42"/>
      <c r="E164" s="42"/>
      <c r="F164" s="42"/>
    </row>
    <row r="165" spans="1:6">
      <c r="A165" s="42"/>
      <c r="B165" s="147"/>
      <c r="C165" s="42"/>
      <c r="D165" s="42"/>
      <c r="E165" s="42"/>
      <c r="F165" s="42"/>
    </row>
    <row r="166" spans="1:6">
      <c r="A166" s="42"/>
      <c r="B166" s="147"/>
      <c r="C166" s="42"/>
      <c r="D166" s="42"/>
      <c r="E166" s="42"/>
      <c r="F166" s="42"/>
    </row>
    <row r="167" spans="1:6">
      <c r="A167" s="42"/>
      <c r="B167" s="147"/>
      <c r="C167" s="42"/>
      <c r="D167" s="42"/>
      <c r="E167" s="42"/>
      <c r="F167" s="42"/>
    </row>
    <row r="168" spans="1:6">
      <c r="A168" s="42"/>
      <c r="B168" s="147"/>
      <c r="C168" s="42"/>
      <c r="D168" s="42"/>
      <c r="E168" s="42"/>
      <c r="F168" s="42"/>
    </row>
    <row r="169" spans="1:6">
      <c r="A169" s="42"/>
      <c r="B169" s="147"/>
      <c r="C169" s="42"/>
      <c r="D169" s="42"/>
      <c r="E169" s="42"/>
      <c r="F169" s="42"/>
    </row>
    <row r="170" spans="1:6">
      <c r="A170" s="42"/>
      <c r="B170" s="147"/>
      <c r="C170" s="42"/>
      <c r="D170" s="42"/>
      <c r="E170" s="42"/>
      <c r="F170" s="42"/>
    </row>
    <row r="171" spans="1:6">
      <c r="A171" s="42"/>
      <c r="B171" s="147"/>
      <c r="C171" s="42"/>
      <c r="D171" s="42"/>
      <c r="E171" s="42"/>
      <c r="F171" s="42"/>
    </row>
    <row r="172" spans="1:6">
      <c r="A172" s="42"/>
      <c r="B172" s="147"/>
      <c r="C172" s="42"/>
      <c r="D172" s="42"/>
      <c r="E172" s="42"/>
      <c r="F172" s="42"/>
    </row>
    <row r="173" spans="1:6">
      <c r="A173" s="42"/>
      <c r="B173" s="147"/>
      <c r="C173" s="42"/>
      <c r="D173" s="42"/>
      <c r="E173" s="42"/>
      <c r="F173" s="42"/>
    </row>
    <row r="174" spans="1:6">
      <c r="A174" s="42"/>
      <c r="B174" s="147"/>
      <c r="C174" s="42"/>
      <c r="D174" s="42"/>
      <c r="E174" s="42"/>
      <c r="F174" s="42"/>
    </row>
    <row r="175" spans="1:6">
      <c r="A175" s="42"/>
      <c r="B175" s="147"/>
      <c r="C175" s="42"/>
      <c r="D175" s="42"/>
      <c r="E175" s="42"/>
      <c r="F175" s="42"/>
    </row>
    <row r="176" spans="1:6">
      <c r="A176" s="42"/>
      <c r="B176" s="147"/>
      <c r="C176" s="42"/>
      <c r="D176" s="42"/>
      <c r="E176" s="42"/>
      <c r="F176" s="42"/>
    </row>
    <row r="177" spans="1:6">
      <c r="A177" s="42"/>
      <c r="B177" s="147"/>
      <c r="C177" s="42"/>
      <c r="D177" s="42"/>
      <c r="E177" s="42"/>
      <c r="F177" s="42"/>
    </row>
    <row r="178" spans="1:6">
      <c r="A178" s="42"/>
      <c r="B178" s="147"/>
      <c r="C178" s="42"/>
      <c r="D178" s="42"/>
      <c r="E178" s="42"/>
      <c r="F178" s="42"/>
    </row>
    <row r="179" spans="1:6">
      <c r="A179" s="42"/>
      <c r="B179" s="147"/>
      <c r="C179" s="42"/>
      <c r="D179" s="42"/>
      <c r="E179" s="42"/>
      <c r="F179" s="42"/>
    </row>
    <row r="180" spans="1:6">
      <c r="A180" s="42"/>
      <c r="B180" s="147"/>
      <c r="C180" s="42"/>
      <c r="D180" s="42"/>
      <c r="E180" s="42"/>
      <c r="F180" s="42"/>
    </row>
    <row r="181" spans="1:6">
      <c r="A181" s="42"/>
      <c r="B181" s="147"/>
      <c r="C181" s="42"/>
      <c r="D181" s="42"/>
      <c r="E181" s="42"/>
      <c r="F181" s="42"/>
    </row>
    <row r="182" spans="1:6">
      <c r="A182" s="42"/>
      <c r="B182" s="147"/>
      <c r="C182" s="42"/>
      <c r="D182" s="42"/>
      <c r="E182" s="42"/>
      <c r="F182" s="42"/>
    </row>
    <row r="183" spans="1:6">
      <c r="A183" s="42"/>
      <c r="B183" s="147"/>
      <c r="C183" s="42"/>
      <c r="D183" s="42"/>
      <c r="E183" s="42"/>
      <c r="F183" s="42"/>
    </row>
    <row r="184" spans="1:6">
      <c r="A184" s="42"/>
      <c r="B184" s="147"/>
      <c r="C184" s="42"/>
      <c r="D184" s="42"/>
      <c r="E184" s="42"/>
      <c r="F184" s="42"/>
    </row>
    <row r="185" spans="1:6">
      <c r="A185" s="42"/>
      <c r="B185" s="147"/>
      <c r="C185" s="42"/>
      <c r="D185" s="42"/>
      <c r="E185" s="42"/>
      <c r="F185" s="42"/>
    </row>
    <row r="186" spans="1:6">
      <c r="A186" s="42"/>
      <c r="B186" s="147"/>
      <c r="C186" s="42"/>
      <c r="D186" s="42"/>
      <c r="E186" s="42"/>
      <c r="F186" s="42"/>
    </row>
    <row r="187" spans="1:6">
      <c r="A187" s="42"/>
      <c r="B187" s="147"/>
      <c r="C187" s="42"/>
      <c r="D187" s="42"/>
      <c r="E187" s="42"/>
      <c r="F187" s="42"/>
    </row>
    <row r="188" spans="1:6">
      <c r="A188" s="42"/>
      <c r="B188" s="147"/>
      <c r="C188" s="42"/>
      <c r="D188" s="42"/>
      <c r="E188" s="42"/>
      <c r="F188" s="42"/>
    </row>
    <row r="189" spans="1:6">
      <c r="A189" s="42"/>
      <c r="B189" s="147"/>
      <c r="C189" s="42"/>
      <c r="D189" s="42"/>
      <c r="E189" s="42"/>
      <c r="F189" s="42"/>
    </row>
    <row r="190" spans="1:6">
      <c r="A190" s="42"/>
      <c r="B190" s="147"/>
      <c r="C190" s="42"/>
      <c r="D190" s="42"/>
      <c r="E190" s="42"/>
      <c r="F190" s="42"/>
    </row>
    <row r="191" spans="1:6">
      <c r="A191" s="42"/>
      <c r="B191" s="147"/>
      <c r="C191" s="42"/>
      <c r="D191" s="42"/>
      <c r="E191" s="42"/>
      <c r="F191" s="42"/>
    </row>
    <row r="192" spans="1:6">
      <c r="A192" s="42"/>
      <c r="B192" s="147"/>
      <c r="C192" s="42"/>
      <c r="D192" s="42"/>
      <c r="E192" s="42"/>
      <c r="F192" s="42"/>
    </row>
    <row r="193" spans="1:6">
      <c r="A193" s="42"/>
      <c r="B193" s="147"/>
      <c r="C193" s="42"/>
      <c r="D193" s="42"/>
      <c r="E193" s="42"/>
      <c r="F193" s="42"/>
    </row>
    <row r="194" spans="1:6">
      <c r="A194" s="42"/>
      <c r="B194" s="147"/>
      <c r="C194" s="42"/>
      <c r="D194" s="42"/>
      <c r="E194" s="42"/>
      <c r="F194" s="42"/>
    </row>
    <row r="195" spans="1:6">
      <c r="A195" s="42"/>
      <c r="B195" s="147"/>
      <c r="C195" s="42"/>
      <c r="D195" s="42"/>
      <c r="E195" s="42"/>
      <c r="F195" s="42"/>
    </row>
    <row r="196" spans="1:6">
      <c r="A196" s="42"/>
      <c r="B196" s="147"/>
      <c r="C196" s="42"/>
      <c r="D196" s="42"/>
      <c r="E196" s="42"/>
      <c r="F196" s="42"/>
    </row>
    <row r="197" spans="1:6">
      <c r="A197" s="42"/>
      <c r="B197" s="147"/>
      <c r="C197" s="42"/>
      <c r="D197" s="42"/>
      <c r="E197" s="42"/>
      <c r="F197" s="42"/>
    </row>
    <row r="198" spans="1:6">
      <c r="A198" s="42"/>
      <c r="B198" s="147"/>
      <c r="C198" s="42"/>
      <c r="D198" s="42"/>
      <c r="E198" s="42"/>
      <c r="F198" s="42"/>
    </row>
    <row r="199" spans="1:6">
      <c r="A199" s="42"/>
      <c r="B199" s="147"/>
      <c r="C199" s="42"/>
      <c r="D199" s="42"/>
      <c r="E199" s="42"/>
      <c r="F199" s="42"/>
    </row>
    <row r="200" spans="1:6">
      <c r="A200" s="42"/>
      <c r="B200" s="147"/>
      <c r="C200" s="42"/>
      <c r="D200" s="42"/>
      <c r="E200" s="42"/>
      <c r="F200" s="42"/>
    </row>
    <row r="201" spans="1:6">
      <c r="A201" s="42"/>
      <c r="B201" s="147"/>
      <c r="C201" s="42"/>
      <c r="D201" s="42"/>
      <c r="E201" s="42"/>
      <c r="F201" s="42"/>
    </row>
    <row r="202" spans="1:6">
      <c r="A202" s="42"/>
      <c r="B202" s="147"/>
      <c r="C202" s="42"/>
      <c r="D202" s="42"/>
      <c r="E202" s="42"/>
      <c r="F202" s="42"/>
    </row>
    <row r="203" spans="1:6">
      <c r="A203" s="42"/>
      <c r="B203" s="147"/>
      <c r="C203" s="42"/>
      <c r="D203" s="42"/>
      <c r="E203" s="42"/>
      <c r="F203" s="42"/>
    </row>
    <row r="204" spans="1:6">
      <c r="A204" s="42"/>
      <c r="B204" s="147"/>
      <c r="C204" s="42"/>
      <c r="D204" s="42"/>
      <c r="E204" s="42"/>
      <c r="F204" s="42"/>
    </row>
    <row r="205" spans="1:6">
      <c r="A205" s="42"/>
      <c r="B205" s="147"/>
      <c r="C205" s="42"/>
      <c r="D205" s="42"/>
      <c r="E205" s="42"/>
      <c r="F205" s="42"/>
    </row>
    <row r="206" spans="1:6">
      <c r="A206" s="42"/>
      <c r="B206" s="147"/>
      <c r="C206" s="42"/>
      <c r="D206" s="42"/>
      <c r="E206" s="42"/>
      <c r="F206" s="42"/>
    </row>
    <row r="207" spans="1:6">
      <c r="A207" s="42"/>
      <c r="B207" s="147"/>
      <c r="C207" s="42"/>
      <c r="D207" s="42"/>
      <c r="E207" s="42"/>
      <c r="F207" s="42"/>
    </row>
    <row r="208" spans="1:6">
      <c r="A208" s="42"/>
      <c r="B208" s="147"/>
      <c r="C208" s="42"/>
      <c r="D208" s="42"/>
      <c r="E208" s="42"/>
      <c r="F208" s="42"/>
    </row>
    <row r="209" spans="1:6">
      <c r="A209" s="42"/>
      <c r="B209" s="147"/>
      <c r="C209" s="42"/>
      <c r="D209" s="42"/>
      <c r="E209" s="42"/>
      <c r="F209" s="42"/>
    </row>
    <row r="210" spans="1:6">
      <c r="A210" s="42"/>
      <c r="B210" s="147"/>
      <c r="C210" s="42"/>
      <c r="D210" s="42"/>
      <c r="E210" s="42"/>
      <c r="F210" s="42"/>
    </row>
    <row r="211" spans="1:6">
      <c r="A211" s="42"/>
      <c r="B211" s="147"/>
      <c r="C211" s="42"/>
      <c r="D211" s="42"/>
      <c r="E211" s="42"/>
      <c r="F211" s="42"/>
    </row>
    <row r="212" spans="1:6">
      <c r="A212" s="42"/>
      <c r="B212" s="147"/>
      <c r="C212" s="42"/>
      <c r="D212" s="42"/>
      <c r="E212" s="42"/>
      <c r="F212" s="42"/>
    </row>
    <row r="213" spans="1:6">
      <c r="A213" s="42"/>
      <c r="B213" s="147"/>
      <c r="C213" s="42"/>
      <c r="D213" s="42"/>
      <c r="E213" s="42"/>
      <c r="F213" s="42"/>
    </row>
    <row r="214" spans="1:6">
      <c r="A214" s="42"/>
      <c r="B214" s="147"/>
      <c r="C214" s="42"/>
      <c r="D214" s="42"/>
      <c r="E214" s="42"/>
      <c r="F214" s="42"/>
    </row>
    <row r="215" spans="1:6">
      <c r="A215" s="42"/>
      <c r="B215" s="147"/>
      <c r="C215" s="42"/>
      <c r="D215" s="42"/>
      <c r="E215" s="42"/>
      <c r="F215" s="42"/>
    </row>
    <row r="216" spans="1:6">
      <c r="A216" s="42"/>
      <c r="B216" s="147"/>
      <c r="C216" s="42"/>
      <c r="D216" s="42"/>
      <c r="E216" s="42"/>
      <c r="F216" s="42"/>
    </row>
    <row r="217" spans="1:6">
      <c r="A217" s="42"/>
      <c r="B217" s="147"/>
      <c r="C217" s="42"/>
      <c r="D217" s="42"/>
      <c r="E217" s="42"/>
      <c r="F217" s="42"/>
    </row>
    <row r="218" spans="1:6">
      <c r="A218" s="42"/>
      <c r="B218" s="147"/>
      <c r="C218" s="42"/>
      <c r="D218" s="42"/>
      <c r="E218" s="42"/>
      <c r="F218" s="42"/>
    </row>
    <row r="219" spans="1:6">
      <c r="A219" s="42"/>
      <c r="B219" s="147"/>
      <c r="C219" s="42"/>
      <c r="D219" s="42"/>
      <c r="E219" s="42"/>
      <c r="F219" s="42"/>
    </row>
    <row r="220" spans="1:6">
      <c r="A220" s="42"/>
      <c r="B220" s="147"/>
      <c r="C220" s="42"/>
      <c r="D220" s="42"/>
      <c r="E220" s="42"/>
      <c r="F220" s="42"/>
    </row>
    <row r="221" spans="1:6">
      <c r="A221" s="42"/>
      <c r="B221" s="147"/>
      <c r="C221" s="42"/>
      <c r="D221" s="42"/>
      <c r="E221" s="42"/>
      <c r="F221" s="42"/>
    </row>
    <row r="222" spans="1:6">
      <c r="A222" s="42"/>
      <c r="B222" s="147"/>
      <c r="C222" s="42"/>
      <c r="D222" s="42"/>
      <c r="E222" s="42"/>
      <c r="F222" s="42"/>
    </row>
    <row r="223" spans="1:6">
      <c r="A223" s="42"/>
      <c r="B223" s="147"/>
      <c r="C223" s="42"/>
      <c r="D223" s="42"/>
      <c r="E223" s="42"/>
      <c r="F223" s="42"/>
    </row>
    <row r="224" spans="1:6">
      <c r="A224" s="42"/>
      <c r="B224" s="147"/>
      <c r="C224" s="42"/>
      <c r="D224" s="42"/>
      <c r="E224" s="42"/>
      <c r="F224" s="42"/>
    </row>
    <row r="225" spans="1:6">
      <c r="A225" s="42"/>
      <c r="B225" s="147"/>
      <c r="C225" s="42"/>
      <c r="D225" s="42"/>
      <c r="E225" s="42"/>
      <c r="F225" s="42"/>
    </row>
    <row r="226" spans="1:6">
      <c r="A226" s="42"/>
      <c r="B226" s="147"/>
      <c r="C226" s="42"/>
      <c r="D226" s="42"/>
      <c r="E226" s="42"/>
      <c r="F226" s="42"/>
    </row>
    <row r="227" spans="1:6">
      <c r="A227" s="42"/>
      <c r="B227" s="147"/>
      <c r="C227" s="42"/>
      <c r="D227" s="42"/>
      <c r="E227" s="42"/>
      <c r="F227" s="42"/>
    </row>
    <row r="228" spans="1:6">
      <c r="A228" s="42"/>
      <c r="B228" s="147"/>
      <c r="C228" s="42"/>
      <c r="D228" s="42"/>
      <c r="E228" s="42"/>
      <c r="F228" s="42"/>
    </row>
    <row r="229" spans="1:6">
      <c r="A229" s="42"/>
      <c r="B229" s="147"/>
      <c r="C229" s="42"/>
      <c r="D229" s="42"/>
      <c r="E229" s="42"/>
      <c r="F229" s="42"/>
    </row>
    <row r="230" spans="1:6">
      <c r="A230" s="42"/>
      <c r="B230" s="147"/>
      <c r="C230" s="42"/>
      <c r="D230" s="42"/>
      <c r="E230" s="42"/>
      <c r="F230" s="42"/>
    </row>
    <row r="231" spans="1:6">
      <c r="A231" s="42"/>
      <c r="B231" s="147"/>
      <c r="C231" s="42"/>
      <c r="D231" s="42"/>
      <c r="E231" s="42"/>
      <c r="F231" s="42"/>
    </row>
    <row r="232" spans="1:6">
      <c r="A232" s="42"/>
      <c r="B232" s="147"/>
      <c r="C232" s="42"/>
      <c r="D232" s="42"/>
      <c r="E232" s="42"/>
      <c r="F232" s="42"/>
    </row>
    <row r="233" spans="1:6">
      <c r="A233" s="42"/>
      <c r="B233" s="147"/>
      <c r="C233" s="42"/>
      <c r="D233" s="42"/>
      <c r="E233" s="42"/>
      <c r="F233" s="42"/>
    </row>
    <row r="234" spans="1:6">
      <c r="A234" s="42"/>
      <c r="B234" s="147"/>
      <c r="C234" s="42"/>
      <c r="D234" s="42"/>
      <c r="E234" s="42"/>
      <c r="F234" s="42"/>
    </row>
    <row r="235" spans="1:6">
      <c r="A235" s="42"/>
      <c r="B235" s="147"/>
      <c r="C235" s="42"/>
      <c r="D235" s="42"/>
      <c r="E235" s="42"/>
      <c r="F235" s="42"/>
    </row>
    <row r="236" spans="1:6">
      <c r="A236" s="42"/>
      <c r="B236" s="147"/>
      <c r="C236" s="42"/>
      <c r="D236" s="42"/>
      <c r="E236" s="42"/>
      <c r="F236" s="42"/>
    </row>
    <row r="237" spans="1:6">
      <c r="A237" s="42"/>
      <c r="B237" s="147"/>
      <c r="C237" s="42"/>
      <c r="D237" s="42"/>
      <c r="E237" s="42"/>
      <c r="F237" s="42"/>
    </row>
    <row r="238" spans="1:6">
      <c r="A238" s="42"/>
      <c r="B238" s="147"/>
      <c r="C238" s="42"/>
      <c r="D238" s="42"/>
      <c r="E238" s="42"/>
      <c r="F238" s="42"/>
    </row>
    <row r="239" spans="1:6">
      <c r="A239" s="42"/>
      <c r="B239" s="147"/>
      <c r="C239" s="42"/>
      <c r="D239" s="42"/>
      <c r="E239" s="42"/>
      <c r="F239" s="42"/>
    </row>
    <row r="240" spans="1:6">
      <c r="A240" s="42"/>
      <c r="B240" s="147"/>
      <c r="C240" s="42"/>
      <c r="D240" s="42"/>
      <c r="E240" s="42"/>
      <c r="F240" s="42"/>
    </row>
    <row r="241" spans="1:6">
      <c r="A241" s="42"/>
      <c r="B241" s="147"/>
      <c r="C241" s="42"/>
      <c r="D241" s="42"/>
      <c r="E241" s="42"/>
      <c r="F241" s="42"/>
    </row>
    <row r="242" spans="1:6">
      <c r="A242" s="42"/>
      <c r="B242" s="147"/>
      <c r="C242" s="42"/>
      <c r="D242" s="42"/>
      <c r="E242" s="42"/>
      <c r="F242" s="42"/>
    </row>
    <row r="243" spans="1:6">
      <c r="A243" s="42"/>
      <c r="B243" s="147"/>
      <c r="C243" s="42"/>
      <c r="D243" s="42"/>
      <c r="E243" s="42"/>
      <c r="F243" s="42"/>
    </row>
    <row r="244" spans="1:6">
      <c r="A244" s="42"/>
      <c r="B244" s="147"/>
      <c r="C244" s="42"/>
      <c r="D244" s="42"/>
      <c r="E244" s="42"/>
      <c r="F244" s="42"/>
    </row>
    <row r="245" spans="1:6">
      <c r="A245" s="42"/>
      <c r="B245" s="147"/>
      <c r="C245" s="42"/>
      <c r="D245" s="42"/>
      <c r="E245" s="42"/>
      <c r="F245" s="42"/>
    </row>
    <row r="246" spans="1:6">
      <c r="A246" s="42"/>
      <c r="B246" s="147"/>
      <c r="C246" s="42"/>
      <c r="D246" s="42"/>
      <c r="E246" s="42"/>
      <c r="F246" s="42"/>
    </row>
    <row r="247" spans="1:6">
      <c r="A247" s="42"/>
      <c r="B247" s="147"/>
      <c r="C247" s="42"/>
      <c r="D247" s="42"/>
      <c r="E247" s="42"/>
      <c r="F247" s="42"/>
    </row>
    <row r="248" spans="1:6">
      <c r="A248" s="42"/>
      <c r="B248" s="147"/>
      <c r="C248" s="42"/>
      <c r="D248" s="42"/>
      <c r="E248" s="42"/>
      <c r="F248" s="42"/>
    </row>
    <row r="249" spans="1:6">
      <c r="A249" s="42"/>
      <c r="B249" s="147"/>
      <c r="C249" s="42"/>
      <c r="D249" s="42"/>
      <c r="E249" s="42"/>
      <c r="F249" s="42"/>
    </row>
    <row r="250" spans="1:6">
      <c r="A250" s="42"/>
      <c r="B250" s="147"/>
      <c r="C250" s="42"/>
      <c r="D250" s="42"/>
      <c r="E250" s="42"/>
      <c r="F250" s="42"/>
    </row>
    <row r="251" spans="1:6">
      <c r="A251" s="42"/>
      <c r="B251" s="147"/>
      <c r="C251" s="42"/>
      <c r="D251" s="42"/>
      <c r="E251" s="42"/>
      <c r="F251" s="42"/>
    </row>
    <row r="252" spans="1:6">
      <c r="A252" s="42"/>
      <c r="B252" s="147"/>
      <c r="C252" s="42"/>
      <c r="D252" s="42"/>
      <c r="E252" s="42"/>
      <c r="F252" s="42"/>
    </row>
    <row r="253" spans="1:6">
      <c r="A253" s="42"/>
      <c r="B253" s="147"/>
      <c r="C253" s="42"/>
      <c r="D253" s="42"/>
      <c r="E253" s="42"/>
      <c r="F253" s="42"/>
    </row>
    <row r="254" spans="1:6">
      <c r="A254" s="42"/>
      <c r="B254" s="147"/>
      <c r="C254" s="42"/>
      <c r="D254" s="42"/>
      <c r="E254" s="42"/>
      <c r="F254" s="42"/>
    </row>
    <row r="255" spans="1:6">
      <c r="A255" s="42"/>
      <c r="B255" s="147"/>
      <c r="C255" s="42"/>
      <c r="D255" s="42"/>
      <c r="E255" s="42"/>
      <c r="F255" s="42"/>
    </row>
    <row r="256" spans="1:6">
      <c r="A256" s="42"/>
      <c r="B256" s="147"/>
      <c r="C256" s="42"/>
      <c r="D256" s="42"/>
      <c r="E256" s="42"/>
      <c r="F256" s="42"/>
    </row>
    <row r="257" spans="1:6">
      <c r="A257" s="42"/>
      <c r="B257" s="147"/>
      <c r="C257" s="42"/>
      <c r="D257" s="42"/>
      <c r="E257" s="42"/>
      <c r="F257" s="42"/>
    </row>
    <row r="258" spans="1:6">
      <c r="A258" s="42"/>
      <c r="B258" s="147"/>
      <c r="C258" s="42"/>
      <c r="D258" s="42"/>
      <c r="E258" s="42"/>
      <c r="F258" s="42"/>
    </row>
    <row r="259" spans="1:6">
      <c r="A259" s="42"/>
      <c r="B259" s="147"/>
      <c r="C259" s="42"/>
      <c r="D259" s="42"/>
      <c r="E259" s="42"/>
      <c r="F259" s="42"/>
    </row>
    <row r="260" spans="1:6">
      <c r="A260" s="42"/>
      <c r="B260" s="147"/>
      <c r="C260" s="42"/>
      <c r="D260" s="42"/>
      <c r="E260" s="42"/>
      <c r="F260" s="42"/>
    </row>
    <row r="261" spans="1:6">
      <c r="A261" s="42"/>
      <c r="B261" s="147"/>
      <c r="C261" s="42"/>
      <c r="D261" s="42"/>
      <c r="E261" s="42"/>
      <c r="F261" s="42"/>
    </row>
    <row r="262" spans="1:6">
      <c r="A262" s="42"/>
      <c r="B262" s="147"/>
      <c r="C262" s="42"/>
      <c r="D262" s="42"/>
      <c r="E262" s="42"/>
      <c r="F262" s="42"/>
    </row>
    <row r="263" spans="1:6">
      <c r="A263" s="42"/>
      <c r="B263" s="147"/>
      <c r="C263" s="42"/>
      <c r="D263" s="42"/>
      <c r="E263" s="42"/>
      <c r="F263" s="42"/>
    </row>
    <row r="264" spans="1:6">
      <c r="A264" s="42"/>
      <c r="B264" s="147"/>
      <c r="C264" s="42"/>
      <c r="D264" s="42"/>
      <c r="E264" s="42"/>
      <c r="F264" s="42"/>
    </row>
    <row r="265" spans="1:6">
      <c r="A265" s="42"/>
      <c r="B265" s="147"/>
      <c r="C265" s="42"/>
      <c r="D265" s="42"/>
      <c r="E265" s="42"/>
      <c r="F265" s="42"/>
    </row>
    <row r="266" spans="1:6">
      <c r="A266" s="42"/>
      <c r="B266" s="147"/>
      <c r="C266" s="42"/>
      <c r="D266" s="42"/>
      <c r="E266" s="42"/>
      <c r="F266" s="42"/>
    </row>
    <row r="267" spans="1:6">
      <c r="A267" s="42"/>
      <c r="B267" s="147"/>
      <c r="C267" s="42"/>
      <c r="D267" s="42"/>
      <c r="E267" s="42"/>
      <c r="F267" s="42"/>
    </row>
    <row r="268" spans="1:6">
      <c r="A268" s="42"/>
      <c r="B268" s="147"/>
      <c r="C268" s="42"/>
      <c r="D268" s="42"/>
      <c r="E268" s="42"/>
      <c r="F268" s="42"/>
    </row>
    <row r="269" spans="1:6">
      <c r="A269" s="42"/>
      <c r="B269" s="147"/>
      <c r="C269" s="42"/>
      <c r="D269" s="42"/>
      <c r="E269" s="42"/>
      <c r="F269" s="42"/>
    </row>
    <row r="270" spans="1:6">
      <c r="A270" s="42"/>
      <c r="B270" s="147"/>
      <c r="C270" s="42"/>
      <c r="D270" s="42"/>
      <c r="E270" s="42"/>
      <c r="F270" s="42"/>
    </row>
    <row r="271" spans="1:6">
      <c r="A271" s="42"/>
      <c r="B271" s="147"/>
      <c r="C271" s="42"/>
      <c r="D271" s="42"/>
      <c r="E271" s="42"/>
      <c r="F271" s="42"/>
    </row>
    <row r="272" spans="1:6">
      <c r="A272" s="42"/>
      <c r="B272" s="147"/>
      <c r="C272" s="42"/>
      <c r="D272" s="42"/>
      <c r="E272" s="42"/>
      <c r="F272" s="42"/>
    </row>
    <row r="273" spans="1:6">
      <c r="A273" s="42"/>
      <c r="B273" s="147"/>
      <c r="C273" s="42"/>
      <c r="D273" s="42"/>
      <c r="E273" s="42"/>
      <c r="F273" s="42"/>
    </row>
    <row r="274" spans="1:6">
      <c r="A274" s="42"/>
      <c r="B274" s="147"/>
      <c r="C274" s="42"/>
      <c r="D274" s="42"/>
      <c r="E274" s="42"/>
      <c r="F274" s="42"/>
    </row>
    <row r="275" spans="1:6">
      <c r="A275" s="42"/>
      <c r="B275" s="147"/>
      <c r="C275" s="42"/>
      <c r="D275" s="42"/>
      <c r="E275" s="42"/>
      <c r="F275" s="42"/>
    </row>
    <row r="276" spans="1:6">
      <c r="A276" s="42"/>
      <c r="B276" s="147"/>
      <c r="C276" s="42"/>
      <c r="D276" s="42"/>
      <c r="E276" s="42"/>
      <c r="F276" s="42"/>
    </row>
    <row r="277" spans="1:6">
      <c r="A277" s="42"/>
      <c r="B277" s="147"/>
      <c r="C277" s="42"/>
      <c r="D277" s="42"/>
      <c r="E277" s="42"/>
      <c r="F277" s="42"/>
    </row>
    <row r="278" spans="1:6">
      <c r="A278" s="42"/>
      <c r="B278" s="147"/>
      <c r="C278" s="42"/>
      <c r="D278" s="42"/>
      <c r="E278" s="42"/>
      <c r="F278" s="42"/>
    </row>
    <row r="279" spans="1:6">
      <c r="A279" s="42"/>
      <c r="B279" s="147"/>
      <c r="C279" s="42"/>
      <c r="D279" s="42"/>
      <c r="E279" s="42"/>
      <c r="F279" s="42"/>
    </row>
    <row r="280" spans="1:6">
      <c r="A280" s="42"/>
      <c r="B280" s="147"/>
      <c r="C280" s="42"/>
      <c r="D280" s="42"/>
      <c r="E280" s="42"/>
      <c r="F280" s="42"/>
    </row>
    <row r="281" spans="1:6">
      <c r="A281" s="42"/>
      <c r="B281" s="147"/>
      <c r="C281" s="42"/>
      <c r="D281" s="42"/>
      <c r="E281" s="42"/>
      <c r="F281" s="42"/>
    </row>
    <row r="282" spans="1:6">
      <c r="A282" s="42"/>
      <c r="B282" s="147"/>
      <c r="C282" s="42"/>
      <c r="D282" s="42"/>
      <c r="E282" s="42"/>
      <c r="F282" s="42"/>
    </row>
    <row r="283" spans="1:6">
      <c r="A283" s="42"/>
      <c r="B283" s="147"/>
      <c r="C283" s="42"/>
      <c r="D283" s="42"/>
      <c r="E283" s="42"/>
      <c r="F283" s="42"/>
    </row>
    <row r="284" spans="1:6">
      <c r="A284" s="42"/>
      <c r="B284" s="147"/>
      <c r="C284" s="42"/>
      <c r="D284" s="42"/>
      <c r="E284" s="42"/>
      <c r="F284" s="42"/>
    </row>
    <row r="285" spans="1:6">
      <c r="A285" s="42"/>
      <c r="B285" s="147"/>
      <c r="C285" s="42"/>
      <c r="D285" s="42"/>
      <c r="E285" s="42"/>
      <c r="F285" s="42"/>
    </row>
    <row r="286" spans="1:6">
      <c r="A286" s="42"/>
      <c r="B286" s="147"/>
      <c r="C286" s="42"/>
      <c r="D286" s="42"/>
      <c r="E286" s="42"/>
      <c r="F286" s="42"/>
    </row>
    <row r="287" spans="1:6">
      <c r="A287" s="42"/>
      <c r="B287" s="147"/>
      <c r="C287" s="42"/>
      <c r="D287" s="42"/>
      <c r="E287" s="42"/>
      <c r="F287" s="42"/>
    </row>
    <row r="288" spans="1:6">
      <c r="A288" s="42"/>
      <c r="B288" s="147"/>
      <c r="C288" s="42"/>
      <c r="D288" s="42"/>
      <c r="E288" s="42"/>
      <c r="F288" s="42"/>
    </row>
    <row r="289" spans="1:6">
      <c r="A289" s="42"/>
      <c r="B289" s="147"/>
      <c r="C289" s="42"/>
      <c r="D289" s="42"/>
      <c r="E289" s="42"/>
      <c r="F289" s="42"/>
    </row>
    <row r="290" spans="1:6">
      <c r="A290" s="42"/>
      <c r="B290" s="147"/>
      <c r="C290" s="42"/>
      <c r="D290" s="42"/>
      <c r="E290" s="42"/>
      <c r="F290" s="42"/>
    </row>
    <row r="291" spans="1:6">
      <c r="A291" s="42"/>
      <c r="B291" s="147"/>
      <c r="C291" s="42"/>
      <c r="D291" s="42"/>
      <c r="E291" s="42"/>
      <c r="F291" s="42"/>
    </row>
    <row r="292" spans="1:6">
      <c r="A292" s="42"/>
      <c r="B292" s="147"/>
      <c r="C292" s="42"/>
      <c r="D292" s="42"/>
      <c r="E292" s="42"/>
      <c r="F292" s="42"/>
    </row>
    <row r="293" spans="1:6">
      <c r="A293" s="42"/>
      <c r="B293" s="147"/>
      <c r="C293" s="42"/>
      <c r="D293" s="42"/>
      <c r="E293" s="42"/>
      <c r="F293" s="42"/>
    </row>
    <row r="294" spans="1:6">
      <c r="A294" s="42"/>
      <c r="B294" s="147"/>
      <c r="C294" s="42"/>
      <c r="D294" s="42"/>
      <c r="E294" s="42"/>
      <c r="F294" s="42"/>
    </row>
    <row r="295" spans="1:6">
      <c r="A295" s="42"/>
      <c r="B295" s="147"/>
      <c r="C295" s="42"/>
      <c r="D295" s="42"/>
      <c r="E295" s="42"/>
      <c r="F295" s="42"/>
    </row>
    <row r="296" spans="1:6">
      <c r="A296" s="42"/>
      <c r="B296" s="147"/>
      <c r="C296" s="42"/>
      <c r="D296" s="42"/>
      <c r="E296" s="42"/>
      <c r="F296" s="42"/>
    </row>
    <row r="297" spans="1:6">
      <c r="A297" s="42"/>
      <c r="B297" s="147"/>
      <c r="C297" s="42"/>
      <c r="D297" s="42"/>
      <c r="E297" s="42"/>
      <c r="F297" s="42"/>
    </row>
    <row r="298" spans="1:6">
      <c r="A298" s="42"/>
      <c r="B298" s="147"/>
      <c r="C298" s="42"/>
      <c r="D298" s="42"/>
      <c r="E298" s="42"/>
      <c r="F298" s="42"/>
    </row>
    <row r="299" spans="1:6">
      <c r="A299" s="42"/>
      <c r="B299" s="147"/>
      <c r="C299" s="42"/>
      <c r="D299" s="42"/>
      <c r="E299" s="42"/>
      <c r="F299" s="42"/>
    </row>
    <row r="300" spans="1:6">
      <c r="A300" s="42"/>
      <c r="B300" s="147"/>
      <c r="C300" s="42"/>
      <c r="D300" s="42"/>
      <c r="E300" s="42"/>
      <c r="F300" s="42"/>
    </row>
    <row r="301" spans="1:6">
      <c r="A301" s="42"/>
      <c r="B301" s="147"/>
      <c r="C301" s="42"/>
      <c r="D301" s="42"/>
      <c r="E301" s="42"/>
      <c r="F301" s="42"/>
    </row>
    <row r="302" spans="1:6">
      <c r="A302" s="42"/>
      <c r="B302" s="147"/>
      <c r="C302" s="42"/>
      <c r="D302" s="42"/>
      <c r="E302" s="42"/>
      <c r="F302" s="42"/>
    </row>
    <row r="303" spans="1:6">
      <c r="A303" s="42"/>
      <c r="B303" s="147"/>
      <c r="C303" s="42"/>
      <c r="D303" s="42"/>
      <c r="E303" s="42"/>
      <c r="F303" s="42"/>
    </row>
    <row r="304" spans="1:6">
      <c r="A304" s="42"/>
      <c r="B304" s="147"/>
      <c r="C304" s="42"/>
      <c r="D304" s="42"/>
      <c r="E304" s="42"/>
      <c r="F304" s="42"/>
    </row>
    <row r="305" spans="1:6">
      <c r="A305" s="42"/>
      <c r="B305" s="147"/>
      <c r="C305" s="42"/>
      <c r="D305" s="42"/>
      <c r="E305" s="42"/>
      <c r="F305" s="42"/>
    </row>
    <row r="306" spans="1:6">
      <c r="A306" s="42"/>
      <c r="B306" s="147"/>
      <c r="C306" s="42"/>
      <c r="D306" s="42"/>
      <c r="E306" s="42"/>
      <c r="F306" s="42"/>
    </row>
    <row r="307" spans="1:6">
      <c r="A307" s="42"/>
      <c r="B307" s="147"/>
      <c r="C307" s="42"/>
      <c r="D307" s="42"/>
      <c r="E307" s="42"/>
      <c r="F307" s="42"/>
    </row>
    <row r="308" spans="1:6">
      <c r="A308" s="42"/>
      <c r="B308" s="147"/>
      <c r="C308" s="42"/>
      <c r="D308" s="42"/>
      <c r="E308" s="42"/>
      <c r="F308" s="42"/>
    </row>
    <row r="309" spans="1:6">
      <c r="A309" s="42"/>
      <c r="B309" s="147"/>
      <c r="C309" s="42"/>
      <c r="D309" s="42"/>
      <c r="E309" s="42"/>
      <c r="F309" s="42"/>
    </row>
    <row r="310" spans="1:6">
      <c r="A310" s="42"/>
      <c r="B310" s="147"/>
      <c r="C310" s="42"/>
      <c r="D310" s="42"/>
      <c r="E310" s="42"/>
      <c r="F310" s="42"/>
    </row>
    <row r="311" spans="1:6">
      <c r="A311" s="42"/>
      <c r="B311" s="147"/>
      <c r="C311" s="42"/>
      <c r="D311" s="42"/>
      <c r="E311" s="42"/>
      <c r="F311" s="42"/>
    </row>
    <row r="312" spans="1:6">
      <c r="A312" s="42"/>
      <c r="B312" s="147"/>
      <c r="C312" s="42"/>
      <c r="D312" s="42"/>
      <c r="E312" s="42"/>
      <c r="F312" s="42"/>
    </row>
    <row r="313" spans="1:6">
      <c r="A313" s="42"/>
      <c r="B313" s="147"/>
      <c r="C313" s="42"/>
      <c r="D313" s="42"/>
      <c r="E313" s="42"/>
      <c r="F313" s="42"/>
    </row>
    <row r="314" spans="1:6">
      <c r="A314" s="42"/>
      <c r="B314" s="147"/>
      <c r="C314" s="42"/>
      <c r="D314" s="42"/>
      <c r="E314" s="42"/>
      <c r="F314" s="42"/>
    </row>
    <row r="315" spans="1:6">
      <c r="A315" s="42"/>
      <c r="B315" s="147"/>
      <c r="C315" s="42"/>
      <c r="D315" s="42"/>
      <c r="E315" s="42"/>
      <c r="F315" s="42"/>
    </row>
    <row r="316" spans="1:6">
      <c r="A316" s="42"/>
      <c r="B316" s="147"/>
      <c r="C316" s="42"/>
      <c r="D316" s="42"/>
      <c r="E316" s="42"/>
      <c r="F316" s="42"/>
    </row>
    <row r="317" spans="1:6">
      <c r="A317" s="42"/>
      <c r="B317" s="147"/>
      <c r="C317" s="42"/>
      <c r="D317" s="42"/>
      <c r="E317" s="42"/>
      <c r="F317" s="42"/>
    </row>
    <row r="318" spans="1:6">
      <c r="A318" s="42"/>
      <c r="B318" s="147"/>
      <c r="C318" s="42"/>
      <c r="D318" s="42"/>
      <c r="E318" s="42"/>
      <c r="F318" s="42"/>
    </row>
    <row r="319" spans="1:6">
      <c r="A319" s="42"/>
      <c r="B319" s="147"/>
      <c r="C319" s="42"/>
      <c r="D319" s="42"/>
      <c r="E319" s="42"/>
      <c r="F319" s="42"/>
    </row>
    <row r="320" spans="1:6">
      <c r="A320" s="42"/>
      <c r="B320" s="147"/>
      <c r="C320" s="42"/>
      <c r="D320" s="42"/>
      <c r="E320" s="42"/>
      <c r="F320" s="42"/>
    </row>
    <row r="321" spans="1:6">
      <c r="A321" s="42"/>
      <c r="B321" s="147"/>
      <c r="C321" s="42"/>
      <c r="D321" s="42"/>
      <c r="E321" s="42"/>
      <c r="F321" s="42"/>
    </row>
    <row r="322" spans="1:6">
      <c r="A322" s="42"/>
      <c r="B322" s="147"/>
      <c r="C322" s="42"/>
      <c r="D322" s="42"/>
      <c r="E322" s="42"/>
      <c r="F322" s="42"/>
    </row>
    <row r="323" spans="1:6">
      <c r="A323" s="42"/>
      <c r="B323" s="147"/>
      <c r="C323" s="42"/>
      <c r="D323" s="42"/>
      <c r="E323" s="42"/>
      <c r="F323" s="42"/>
    </row>
    <row r="324" spans="1:6">
      <c r="A324" s="42"/>
      <c r="B324" s="147"/>
      <c r="C324" s="42"/>
      <c r="D324" s="42"/>
      <c r="E324" s="42"/>
      <c r="F324" s="42"/>
    </row>
    <row r="325" spans="1:6">
      <c r="A325" s="42"/>
      <c r="B325" s="147"/>
      <c r="C325" s="42"/>
      <c r="D325" s="42"/>
      <c r="E325" s="42"/>
      <c r="F325" s="42"/>
    </row>
    <row r="326" spans="1:6">
      <c r="A326" s="42"/>
      <c r="B326" s="147"/>
      <c r="C326" s="42"/>
      <c r="D326" s="42"/>
      <c r="E326" s="42"/>
      <c r="F326" s="42"/>
    </row>
    <row r="327" spans="1:6">
      <c r="A327" s="42"/>
      <c r="B327" s="147"/>
      <c r="C327" s="42"/>
      <c r="D327" s="42"/>
      <c r="E327" s="42"/>
      <c r="F327" s="42"/>
    </row>
    <row r="328" spans="1:6">
      <c r="A328" s="42"/>
      <c r="B328" s="147"/>
      <c r="C328" s="42"/>
      <c r="D328" s="42"/>
      <c r="E328" s="42"/>
      <c r="F328" s="42"/>
    </row>
    <row r="329" spans="1:6">
      <c r="A329" s="42"/>
      <c r="B329" s="147"/>
      <c r="C329" s="42"/>
      <c r="D329" s="42"/>
      <c r="E329" s="42"/>
      <c r="F329" s="42"/>
    </row>
  </sheetData>
  <mergeCells count="7">
    <mergeCell ref="A109:B109"/>
    <mergeCell ref="C109:F109"/>
    <mergeCell ref="C111:F111"/>
    <mergeCell ref="A1:E1"/>
    <mergeCell ref="A3:B3"/>
    <mergeCell ref="A4:B4"/>
    <mergeCell ref="A107:F107"/>
  </mergeCells>
  <phoneticPr fontId="30" type="noConversion"/>
  <dataValidations count="1">
    <dataValidation type="decimal" allowBlank="1" showInputMessage="1" showErrorMessage="1" errorTitle="Невалиден формат" error="Стойността в клетката може да съдържа само положително число.&#10;&#10;За да коригирате натиснете Retry. За да се откажете натиснете Cancel." sqref="C9:D9 C12:D15 C17:D18 C21:D21 C25:D32 C34:D37 C39:D42 C53:D55 F53:F55 C57:D65 F57:F65 C68:D68 F68 C72:D74 F72:F74 C76:D79 F76:F79 C81:D84 F81:F84 C86:D89 F86:F89 C91:D95 F91:F95 C102:E104">
      <formula1>0</formula1>
      <formula2>9999999999999990</formula2>
    </dataValidation>
  </dataValidations>
  <pageMargins left="0.75" right="0.75" top="1" bottom="1" header="0.5" footer="0.5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>
  <dimension ref="A1:P264"/>
  <sheetViews>
    <sheetView topLeftCell="A3" workbookViewId="0">
      <selection activeCell="B31" sqref="B31"/>
    </sheetView>
  </sheetViews>
  <sheetFormatPr defaultColWidth="10.7109375" defaultRowHeight="12"/>
  <cols>
    <col min="1" max="1" width="52.7109375" style="106" customWidth="1"/>
    <col min="2" max="2" width="9.140625" style="140" customWidth="1"/>
    <col min="3" max="3" width="12.85546875" style="106" customWidth="1"/>
    <col min="4" max="4" width="12.7109375" style="106" customWidth="1"/>
    <col min="5" max="5" width="12.85546875" style="106" customWidth="1"/>
    <col min="6" max="6" width="11.42578125" style="106" customWidth="1"/>
    <col min="7" max="7" width="12.42578125" style="106" customWidth="1"/>
    <col min="8" max="8" width="14.140625" style="106" customWidth="1"/>
    <col min="9" max="9" width="14" style="106" customWidth="1"/>
    <col min="10" max="16384" width="10.7109375" style="106"/>
  </cols>
  <sheetData>
    <row r="1" spans="1:9">
      <c r="A1" s="515"/>
      <c r="B1" s="516"/>
      <c r="C1" s="515"/>
      <c r="D1" s="515"/>
      <c r="E1" s="515"/>
      <c r="F1" s="515"/>
      <c r="G1" s="515"/>
      <c r="H1" s="515"/>
      <c r="I1" s="515"/>
    </row>
    <row r="2" spans="1:9">
      <c r="A2" s="515"/>
      <c r="B2" s="516"/>
      <c r="C2" s="517"/>
      <c r="D2" s="521"/>
      <c r="E2" s="517" t="s">
        <v>782</v>
      </c>
      <c r="F2" s="517"/>
      <c r="G2" s="517"/>
      <c r="H2" s="515"/>
      <c r="I2" s="515"/>
    </row>
    <row r="3" spans="1:9">
      <c r="A3" s="515"/>
      <c r="B3" s="516"/>
      <c r="C3" s="518" t="s">
        <v>783</v>
      </c>
      <c r="D3" s="518"/>
      <c r="E3" s="518"/>
      <c r="F3" s="518"/>
      <c r="G3" s="518"/>
      <c r="H3" s="515"/>
      <c r="I3" s="515"/>
    </row>
    <row r="4" spans="1:9" ht="15" customHeight="1">
      <c r="A4" s="440" t="s">
        <v>383</v>
      </c>
      <c r="B4" s="577"/>
      <c r="C4" s="609" t="str">
        <f>'[1]справка №1-БАЛАНС'!E3</f>
        <v xml:space="preserve"> "Бесттехника ТМ - Радомир " ПАД</v>
      </c>
      <c r="D4" s="630"/>
      <c r="E4" s="630"/>
      <c r="F4" s="577"/>
      <c r="G4" s="579" t="s">
        <v>2</v>
      </c>
      <c r="H4" s="579"/>
      <c r="I4" s="588">
        <f>'[1]справка №1-БАЛАНС'!H3</f>
        <v>113020833</v>
      </c>
    </row>
    <row r="5" spans="1:9" ht="15">
      <c r="A5" s="522" t="s">
        <v>5</v>
      </c>
      <c r="B5" s="578"/>
      <c r="C5" s="629" t="str">
        <f>'справка №1-БАЛАНС'!E5</f>
        <v xml:space="preserve"> към 30.09.2009 г.</v>
      </c>
      <c r="D5" s="641"/>
      <c r="E5" s="641"/>
      <c r="F5" s="578"/>
      <c r="G5" s="354" t="s">
        <v>4</v>
      </c>
      <c r="H5" s="580"/>
      <c r="I5" s="587" t="str">
        <f>'[1]справка №1-БАЛАНС'!H4</f>
        <v xml:space="preserve"> </v>
      </c>
    </row>
    <row r="6" spans="1:9">
      <c r="A6" s="442"/>
      <c r="B6" s="523"/>
      <c r="C6" s="443"/>
      <c r="D6" s="443"/>
      <c r="E6" s="532"/>
      <c r="F6" s="443"/>
      <c r="G6" s="443"/>
      <c r="H6" s="443"/>
      <c r="I6" s="442" t="s">
        <v>784</v>
      </c>
    </row>
    <row r="7" spans="1:9" s="122" customFormat="1">
      <c r="A7" s="194" t="s">
        <v>463</v>
      </c>
      <c r="B7" s="120"/>
      <c r="C7" s="194" t="s">
        <v>785</v>
      </c>
      <c r="D7" s="195"/>
      <c r="E7" s="196"/>
      <c r="F7" s="197" t="s">
        <v>786</v>
      </c>
      <c r="G7" s="197"/>
      <c r="H7" s="197"/>
      <c r="I7" s="197"/>
    </row>
    <row r="8" spans="1:9" s="122" customFormat="1" ht="21.75" customHeight="1">
      <c r="A8" s="194"/>
      <c r="B8" s="123" t="s">
        <v>8</v>
      </c>
      <c r="C8" s="124" t="s">
        <v>787</v>
      </c>
      <c r="D8" s="124" t="s">
        <v>788</v>
      </c>
      <c r="E8" s="124" t="s">
        <v>789</v>
      </c>
      <c r="F8" s="196" t="s">
        <v>790</v>
      </c>
      <c r="G8" s="198" t="s">
        <v>791</v>
      </c>
      <c r="H8" s="198"/>
      <c r="I8" s="198" t="s">
        <v>792</v>
      </c>
    </row>
    <row r="9" spans="1:9" s="122" customFormat="1" ht="15.75" customHeight="1">
      <c r="A9" s="194"/>
      <c r="B9" s="125"/>
      <c r="C9" s="126"/>
      <c r="D9" s="126"/>
      <c r="E9" s="126"/>
      <c r="F9" s="196"/>
      <c r="G9" s="121" t="s">
        <v>535</v>
      </c>
      <c r="H9" s="121" t="s">
        <v>536</v>
      </c>
      <c r="I9" s="198"/>
    </row>
    <row r="10" spans="1:9" s="115" customFormat="1">
      <c r="A10" s="127" t="s">
        <v>14</v>
      </c>
      <c r="B10" s="128" t="s">
        <v>15</v>
      </c>
      <c r="C10" s="129">
        <v>1</v>
      </c>
      <c r="D10" s="129">
        <v>2</v>
      </c>
      <c r="E10" s="129">
        <v>3</v>
      </c>
      <c r="F10" s="127">
        <v>4</v>
      </c>
      <c r="G10" s="127">
        <v>5</v>
      </c>
      <c r="H10" s="127">
        <v>6</v>
      </c>
      <c r="I10" s="127">
        <v>7</v>
      </c>
    </row>
    <row r="11" spans="1:9" s="115" customFormat="1">
      <c r="A11" s="130" t="s">
        <v>793</v>
      </c>
      <c r="B11" s="131"/>
      <c r="C11" s="127"/>
      <c r="D11" s="127"/>
      <c r="E11" s="127"/>
      <c r="F11" s="127"/>
      <c r="G11" s="127"/>
      <c r="H11" s="127"/>
      <c r="I11" s="127"/>
    </row>
    <row r="12" spans="1:9" s="115" customFormat="1" ht="15">
      <c r="A12" s="117" t="s">
        <v>794</v>
      </c>
      <c r="B12" s="132" t="s">
        <v>795</v>
      </c>
      <c r="C12" s="547"/>
      <c r="D12" s="141"/>
      <c r="E12" s="141"/>
      <c r="F12" s="141"/>
      <c r="G12" s="141"/>
      <c r="H12" s="141"/>
      <c r="I12" s="540">
        <f>F12+G12-H12</f>
        <v>0</v>
      </c>
    </row>
    <row r="13" spans="1:9" s="115" customFormat="1">
      <c r="A13" s="117" t="s">
        <v>796</v>
      </c>
      <c r="B13" s="132" t="s">
        <v>797</v>
      </c>
      <c r="C13" s="141"/>
      <c r="D13" s="141"/>
      <c r="E13" s="141"/>
      <c r="F13" s="141"/>
      <c r="G13" s="141"/>
      <c r="H13" s="141"/>
      <c r="I13" s="540">
        <f t="shared" ref="I13:I26" si="0">F13+G13-H13</f>
        <v>0</v>
      </c>
    </row>
    <row r="14" spans="1:9" s="115" customFormat="1">
      <c r="A14" s="117" t="s">
        <v>595</v>
      </c>
      <c r="B14" s="132" t="s">
        <v>798</v>
      </c>
      <c r="C14" s="250"/>
      <c r="D14" s="250"/>
      <c r="E14" s="250"/>
      <c r="F14" s="250"/>
      <c r="G14" s="250"/>
      <c r="H14" s="250"/>
      <c r="I14" s="540">
        <f t="shared" si="0"/>
        <v>0</v>
      </c>
    </row>
    <row r="15" spans="1:9" s="115" customFormat="1">
      <c r="A15" s="117" t="s">
        <v>799</v>
      </c>
      <c r="B15" s="132" t="s">
        <v>800</v>
      </c>
      <c r="C15" s="141"/>
      <c r="D15" s="141"/>
      <c r="E15" s="141"/>
      <c r="F15" s="141"/>
      <c r="G15" s="141"/>
      <c r="H15" s="141"/>
      <c r="I15" s="540">
        <f t="shared" si="0"/>
        <v>0</v>
      </c>
    </row>
    <row r="16" spans="1:9" s="115" customFormat="1">
      <c r="A16" s="117" t="s">
        <v>78</v>
      </c>
      <c r="B16" s="132" t="s">
        <v>801</v>
      </c>
      <c r="C16" s="141">
        <v>4225</v>
      </c>
      <c r="D16" s="141"/>
      <c r="E16" s="141"/>
      <c r="F16" s="141">
        <v>4</v>
      </c>
      <c r="G16" s="141"/>
      <c r="H16" s="141"/>
      <c r="I16" s="540">
        <f t="shared" si="0"/>
        <v>4</v>
      </c>
    </row>
    <row r="17" spans="1:16" s="115" customFormat="1">
      <c r="A17" s="133" t="s">
        <v>564</v>
      </c>
      <c r="B17" s="134" t="s">
        <v>802</v>
      </c>
      <c r="C17" s="127">
        <f t="shared" ref="C17:H17" si="1">C12+C13+C15+C16</f>
        <v>4225</v>
      </c>
      <c r="D17" s="127">
        <f t="shared" si="1"/>
        <v>0</v>
      </c>
      <c r="E17" s="127">
        <f t="shared" si="1"/>
        <v>0</v>
      </c>
      <c r="F17" s="127">
        <f t="shared" si="1"/>
        <v>4</v>
      </c>
      <c r="G17" s="127">
        <f t="shared" si="1"/>
        <v>0</v>
      </c>
      <c r="H17" s="127">
        <f t="shared" si="1"/>
        <v>0</v>
      </c>
      <c r="I17" s="540">
        <f t="shared" si="0"/>
        <v>4</v>
      </c>
    </row>
    <row r="18" spans="1:16" s="115" customFormat="1">
      <c r="A18" s="130" t="s">
        <v>803</v>
      </c>
      <c r="B18" s="135"/>
      <c r="C18" s="540"/>
      <c r="D18" s="540"/>
      <c r="E18" s="540"/>
      <c r="F18" s="540"/>
      <c r="G18" s="540"/>
      <c r="H18" s="540"/>
      <c r="I18" s="540"/>
    </row>
    <row r="19" spans="1:16" s="115" customFormat="1">
      <c r="A19" s="117" t="s">
        <v>794</v>
      </c>
      <c r="B19" s="132" t="s">
        <v>804</v>
      </c>
      <c r="C19" s="141"/>
      <c r="D19" s="141"/>
      <c r="E19" s="141"/>
      <c r="F19" s="141"/>
      <c r="G19" s="141"/>
      <c r="H19" s="141"/>
      <c r="I19" s="540">
        <f t="shared" si="0"/>
        <v>0</v>
      </c>
      <c r="J19" s="116"/>
      <c r="K19" s="116"/>
      <c r="L19" s="116"/>
      <c r="M19" s="116"/>
      <c r="N19" s="116"/>
      <c r="O19" s="116"/>
      <c r="P19" s="116"/>
    </row>
    <row r="20" spans="1:16" s="115" customFormat="1">
      <c r="A20" s="117" t="s">
        <v>805</v>
      </c>
      <c r="B20" s="132" t="s">
        <v>806</v>
      </c>
      <c r="C20" s="141"/>
      <c r="D20" s="141"/>
      <c r="E20" s="141"/>
      <c r="F20" s="141"/>
      <c r="G20" s="141"/>
      <c r="H20" s="141"/>
      <c r="I20" s="540">
        <f t="shared" si="0"/>
        <v>0</v>
      </c>
      <c r="J20" s="116"/>
      <c r="K20" s="116"/>
      <c r="L20" s="116"/>
      <c r="M20" s="116"/>
      <c r="N20" s="116"/>
      <c r="O20" s="116"/>
      <c r="P20" s="116"/>
    </row>
    <row r="21" spans="1:16" s="115" customFormat="1">
      <c r="A21" s="117" t="s">
        <v>807</v>
      </c>
      <c r="B21" s="132" t="s">
        <v>808</v>
      </c>
      <c r="C21" s="141"/>
      <c r="D21" s="141"/>
      <c r="E21" s="141"/>
      <c r="F21" s="141"/>
      <c r="G21" s="141"/>
      <c r="H21" s="141"/>
      <c r="I21" s="540">
        <f t="shared" si="0"/>
        <v>0</v>
      </c>
      <c r="J21" s="116"/>
      <c r="K21" s="116"/>
      <c r="L21" s="116"/>
      <c r="M21" s="116"/>
      <c r="N21" s="116"/>
      <c r="O21" s="116"/>
      <c r="P21" s="116"/>
    </row>
    <row r="22" spans="1:16" s="115" customFormat="1">
      <c r="A22" s="117" t="s">
        <v>809</v>
      </c>
      <c r="B22" s="132" t="s">
        <v>810</v>
      </c>
      <c r="C22" s="141"/>
      <c r="D22" s="141"/>
      <c r="E22" s="141"/>
      <c r="F22" s="548"/>
      <c r="G22" s="141"/>
      <c r="H22" s="141"/>
      <c r="I22" s="540">
        <f t="shared" si="0"/>
        <v>0</v>
      </c>
      <c r="J22" s="116"/>
      <c r="K22" s="116"/>
      <c r="L22" s="116"/>
      <c r="M22" s="116"/>
      <c r="N22" s="116"/>
      <c r="O22" s="116"/>
      <c r="P22" s="116"/>
    </row>
    <row r="23" spans="1:16" s="115" customFormat="1">
      <c r="A23" s="117" t="s">
        <v>811</v>
      </c>
      <c r="B23" s="132" t="s">
        <v>812</v>
      </c>
      <c r="C23" s="141"/>
      <c r="D23" s="141"/>
      <c r="E23" s="141"/>
      <c r="F23" s="141"/>
      <c r="G23" s="141"/>
      <c r="H23" s="141"/>
      <c r="I23" s="540">
        <f t="shared" si="0"/>
        <v>0</v>
      </c>
      <c r="J23" s="116"/>
      <c r="K23" s="116"/>
      <c r="L23" s="116"/>
      <c r="M23" s="116"/>
      <c r="N23" s="116"/>
      <c r="O23" s="116"/>
      <c r="P23" s="116"/>
    </row>
    <row r="24" spans="1:16" s="115" customFormat="1">
      <c r="A24" s="117" t="s">
        <v>813</v>
      </c>
      <c r="B24" s="132" t="s">
        <v>814</v>
      </c>
      <c r="C24" s="141"/>
      <c r="D24" s="141"/>
      <c r="E24" s="141"/>
      <c r="F24" s="141"/>
      <c r="G24" s="141"/>
      <c r="H24" s="141"/>
      <c r="I24" s="540">
        <f t="shared" si="0"/>
        <v>0</v>
      </c>
      <c r="J24" s="116"/>
      <c r="K24" s="116"/>
      <c r="L24" s="116"/>
      <c r="M24" s="116"/>
      <c r="N24" s="116"/>
      <c r="O24" s="116"/>
      <c r="P24" s="116"/>
    </row>
    <row r="25" spans="1:16" s="115" customFormat="1">
      <c r="A25" s="136" t="s">
        <v>815</v>
      </c>
      <c r="B25" s="137" t="s">
        <v>816</v>
      </c>
      <c r="C25" s="141"/>
      <c r="D25" s="141"/>
      <c r="E25" s="141"/>
      <c r="F25" s="141"/>
      <c r="G25" s="141"/>
      <c r="H25" s="141"/>
      <c r="I25" s="540">
        <f t="shared" si="0"/>
        <v>0</v>
      </c>
      <c r="J25" s="116"/>
      <c r="K25" s="116"/>
      <c r="L25" s="116"/>
      <c r="M25" s="116"/>
      <c r="N25" s="116"/>
      <c r="O25" s="116"/>
      <c r="P25" s="116"/>
    </row>
    <row r="26" spans="1:16" s="115" customFormat="1">
      <c r="A26" s="133" t="s">
        <v>581</v>
      </c>
      <c r="B26" s="134" t="s">
        <v>817</v>
      </c>
      <c r="C26" s="127">
        <f t="shared" ref="C26:H26" si="2">SUM(C19:C25)</f>
        <v>0</v>
      </c>
      <c r="D26" s="127">
        <f t="shared" si="2"/>
        <v>0</v>
      </c>
      <c r="E26" s="127">
        <f t="shared" si="2"/>
        <v>0</v>
      </c>
      <c r="F26" s="127">
        <f t="shared" si="2"/>
        <v>0</v>
      </c>
      <c r="G26" s="127">
        <f t="shared" si="2"/>
        <v>0</v>
      </c>
      <c r="H26" s="127">
        <f t="shared" si="2"/>
        <v>0</v>
      </c>
      <c r="I26" s="540">
        <f t="shared" si="0"/>
        <v>0</v>
      </c>
      <c r="J26" s="116"/>
      <c r="K26" s="116"/>
      <c r="L26" s="116"/>
      <c r="M26" s="116"/>
      <c r="N26" s="116"/>
      <c r="O26" s="116"/>
      <c r="P26" s="116"/>
    </row>
    <row r="27" spans="1:16" s="115" customFormat="1">
      <c r="A27" s="138"/>
      <c r="B27" s="139"/>
      <c r="C27" s="118"/>
      <c r="D27" s="119"/>
      <c r="E27" s="119"/>
      <c r="F27" s="119"/>
      <c r="G27" s="119"/>
      <c r="H27" s="119"/>
      <c r="I27" s="119"/>
      <c r="J27" s="116"/>
      <c r="K27" s="116"/>
      <c r="L27" s="116"/>
      <c r="M27" s="116"/>
      <c r="N27" s="116"/>
      <c r="O27" s="116"/>
      <c r="P27" s="116"/>
    </row>
    <row r="28" spans="1:16" s="115" customFormat="1">
      <c r="A28" s="251" t="s">
        <v>818</v>
      </c>
      <c r="B28" s="251"/>
      <c r="C28" s="251"/>
      <c r="D28" s="524"/>
      <c r="E28" s="524"/>
      <c r="F28" s="524"/>
      <c r="G28" s="524"/>
      <c r="H28" s="524"/>
      <c r="I28" s="524"/>
    </row>
    <row r="29" spans="1:16" s="115" customFormat="1">
      <c r="A29" s="515"/>
      <c r="B29" s="516"/>
      <c r="C29" s="515"/>
      <c r="D29" s="525"/>
      <c r="E29" s="525"/>
      <c r="F29" s="525"/>
      <c r="G29" s="525"/>
      <c r="H29" s="525"/>
      <c r="I29" s="525"/>
    </row>
    <row r="30" spans="1:16" s="115" customFormat="1" ht="15" customHeight="1">
      <c r="A30" s="517" t="s">
        <v>864</v>
      </c>
      <c r="B30" s="642"/>
      <c r="C30" s="642"/>
      <c r="D30" s="567" t="s">
        <v>819</v>
      </c>
      <c r="E30" s="640"/>
      <c r="F30" s="640"/>
      <c r="G30" s="640"/>
      <c r="H30" s="519" t="s">
        <v>781</v>
      </c>
      <c r="I30" s="640"/>
      <c r="J30" s="640"/>
    </row>
    <row r="31" spans="1:16" s="115" customFormat="1">
      <c r="A31" s="437"/>
      <c r="B31" s="520"/>
      <c r="C31" s="437"/>
      <c r="D31" s="510"/>
      <c r="E31" s="510"/>
      <c r="F31" s="510"/>
      <c r="G31" s="510"/>
      <c r="H31" s="510"/>
      <c r="I31" s="510"/>
    </row>
    <row r="32" spans="1:16" s="115" customFormat="1">
      <c r="A32" s="437"/>
      <c r="B32" s="520"/>
      <c r="C32" s="437"/>
      <c r="D32" s="510"/>
      <c r="E32" s="510"/>
      <c r="F32" s="510"/>
      <c r="G32" s="510"/>
      <c r="H32" s="510"/>
      <c r="I32" s="510"/>
    </row>
    <row r="33" spans="1:9" s="115" customFormat="1">
      <c r="A33" s="106"/>
      <c r="B33" s="140"/>
      <c r="C33" s="106"/>
      <c r="D33" s="168"/>
      <c r="E33" s="168"/>
      <c r="F33" s="168"/>
      <c r="G33" s="168"/>
      <c r="H33" s="168"/>
      <c r="I33" s="168"/>
    </row>
    <row r="34" spans="1:9" s="115" customFormat="1">
      <c r="A34" s="106"/>
      <c r="B34" s="140"/>
      <c r="C34" s="106"/>
      <c r="D34" s="168"/>
      <c r="E34" s="168"/>
      <c r="F34" s="168"/>
      <c r="G34" s="168"/>
      <c r="H34" s="168"/>
      <c r="I34" s="168"/>
    </row>
    <row r="35" spans="1:9" s="115" customFormat="1">
      <c r="A35" s="106"/>
      <c r="B35" s="140"/>
      <c r="C35" s="106"/>
      <c r="D35" s="168"/>
      <c r="E35" s="168"/>
      <c r="F35" s="168"/>
      <c r="G35" s="168"/>
      <c r="H35" s="168"/>
      <c r="I35" s="168"/>
    </row>
    <row r="36" spans="1:9" s="115" customFormat="1">
      <c r="A36" s="106"/>
      <c r="B36" s="140"/>
      <c r="C36" s="106"/>
      <c r="D36" s="168"/>
      <c r="E36" s="168"/>
      <c r="F36" s="168"/>
      <c r="G36" s="168"/>
      <c r="H36" s="168"/>
      <c r="I36" s="168"/>
    </row>
    <row r="37" spans="1:9" s="115" customFormat="1">
      <c r="A37" s="106"/>
      <c r="B37" s="140"/>
      <c r="C37" s="106"/>
      <c r="D37" s="168"/>
      <c r="E37" s="168"/>
      <c r="F37" s="168"/>
      <c r="G37" s="168"/>
      <c r="H37" s="168"/>
      <c r="I37" s="168"/>
    </row>
    <row r="38" spans="1:9" s="115" customFormat="1">
      <c r="A38" s="106"/>
      <c r="B38" s="140"/>
      <c r="C38" s="106"/>
      <c r="D38" s="168"/>
      <c r="E38" s="168"/>
      <c r="F38" s="168"/>
      <c r="G38" s="168"/>
      <c r="H38" s="168"/>
      <c r="I38" s="168"/>
    </row>
    <row r="39" spans="1:9" s="115" customFormat="1">
      <c r="A39" s="106"/>
      <c r="B39" s="140"/>
      <c r="C39" s="106"/>
      <c r="D39" s="168"/>
      <c r="E39" s="168"/>
      <c r="F39" s="168"/>
      <c r="G39" s="168"/>
      <c r="H39" s="168"/>
      <c r="I39" s="168"/>
    </row>
    <row r="40" spans="1:9" s="115" customFormat="1">
      <c r="A40" s="106"/>
      <c r="B40" s="140"/>
      <c r="C40" s="106"/>
      <c r="D40" s="168"/>
      <c r="E40" s="168"/>
      <c r="F40" s="168"/>
      <c r="G40" s="168"/>
      <c r="H40" s="168"/>
      <c r="I40" s="168"/>
    </row>
    <row r="41" spans="1:9" s="115" customFormat="1">
      <c r="A41" s="106"/>
      <c r="B41" s="140"/>
      <c r="C41" s="106"/>
      <c r="D41" s="168"/>
      <c r="E41" s="168"/>
      <c r="F41" s="168"/>
      <c r="G41" s="168"/>
      <c r="H41" s="168"/>
      <c r="I41" s="168"/>
    </row>
    <row r="42" spans="1:9" s="115" customFormat="1">
      <c r="A42" s="106"/>
      <c r="B42" s="140"/>
      <c r="C42" s="106"/>
      <c r="D42" s="168"/>
      <c r="E42" s="168"/>
      <c r="F42" s="168"/>
      <c r="G42" s="168"/>
      <c r="H42" s="168"/>
      <c r="I42" s="168"/>
    </row>
    <row r="43" spans="1:9" s="115" customFormat="1">
      <c r="A43" s="106"/>
      <c r="B43" s="140"/>
      <c r="C43" s="106"/>
      <c r="D43" s="168"/>
      <c r="E43" s="168"/>
      <c r="F43" s="168"/>
      <c r="G43" s="168"/>
      <c r="H43" s="168"/>
      <c r="I43" s="168"/>
    </row>
    <row r="44" spans="1:9" s="115" customFormat="1">
      <c r="A44" s="106"/>
      <c r="B44" s="140"/>
      <c r="C44" s="106"/>
      <c r="D44" s="168"/>
      <c r="E44" s="168"/>
      <c r="F44" s="168"/>
      <c r="G44" s="168"/>
      <c r="H44" s="168"/>
      <c r="I44" s="168"/>
    </row>
    <row r="45" spans="1:9" s="115" customFormat="1">
      <c r="A45" s="106"/>
      <c r="B45" s="140"/>
      <c r="C45" s="106"/>
      <c r="D45" s="168"/>
      <c r="E45" s="168"/>
      <c r="F45" s="168"/>
      <c r="G45" s="168"/>
      <c r="H45" s="168"/>
      <c r="I45" s="168"/>
    </row>
    <row r="46" spans="1:9" s="115" customFormat="1">
      <c r="A46" s="106"/>
      <c r="B46" s="140"/>
      <c r="C46" s="106"/>
      <c r="D46" s="168"/>
      <c r="E46" s="168"/>
      <c r="F46" s="168"/>
      <c r="G46" s="168"/>
      <c r="H46" s="168"/>
      <c r="I46" s="168"/>
    </row>
    <row r="47" spans="1:9" s="115" customFormat="1">
      <c r="A47" s="106"/>
      <c r="B47" s="140"/>
      <c r="C47" s="106"/>
      <c r="D47" s="168"/>
      <c r="E47" s="168"/>
      <c r="F47" s="168"/>
      <c r="G47" s="168"/>
      <c r="H47" s="168"/>
      <c r="I47" s="168"/>
    </row>
    <row r="48" spans="1:9" s="115" customFormat="1">
      <c r="A48" s="106"/>
      <c r="B48" s="140"/>
      <c r="C48" s="106"/>
      <c r="D48" s="168"/>
      <c r="E48" s="168"/>
      <c r="F48" s="168"/>
      <c r="G48" s="168"/>
      <c r="H48" s="168"/>
      <c r="I48" s="168"/>
    </row>
    <row r="49" spans="1:9" s="115" customFormat="1">
      <c r="A49" s="106"/>
      <c r="B49" s="140"/>
      <c r="C49" s="106"/>
      <c r="D49" s="168"/>
      <c r="E49" s="168"/>
      <c r="F49" s="168"/>
      <c r="G49" s="168"/>
      <c r="H49" s="168"/>
      <c r="I49" s="168"/>
    </row>
    <row r="50" spans="1:9" s="115" customFormat="1">
      <c r="A50" s="106"/>
      <c r="B50" s="140"/>
      <c r="C50" s="106"/>
      <c r="D50" s="168"/>
      <c r="E50" s="168"/>
      <c r="F50" s="168"/>
      <c r="G50" s="168"/>
      <c r="H50" s="168"/>
      <c r="I50" s="168"/>
    </row>
    <row r="51" spans="1:9" s="115" customFormat="1">
      <c r="A51" s="106"/>
      <c r="B51" s="140"/>
      <c r="C51" s="106"/>
      <c r="D51" s="168"/>
      <c r="E51" s="168"/>
      <c r="F51" s="168"/>
      <c r="G51" s="168"/>
      <c r="H51" s="168"/>
      <c r="I51" s="168"/>
    </row>
    <row r="52" spans="1:9" s="115" customFormat="1">
      <c r="A52" s="106"/>
      <c r="B52" s="140"/>
      <c r="C52" s="106"/>
      <c r="D52" s="168"/>
      <c r="E52" s="168"/>
      <c r="F52" s="168"/>
      <c r="G52" s="168"/>
      <c r="H52" s="168"/>
      <c r="I52" s="168"/>
    </row>
    <row r="53" spans="1:9" s="115" customFormat="1">
      <c r="A53" s="106"/>
      <c r="B53" s="140"/>
      <c r="C53" s="106"/>
      <c r="D53" s="168"/>
      <c r="E53" s="168"/>
      <c r="F53" s="168"/>
      <c r="G53" s="168"/>
      <c r="H53" s="168"/>
      <c r="I53" s="168"/>
    </row>
    <row r="54" spans="1:9" s="115" customFormat="1">
      <c r="A54" s="106"/>
      <c r="B54" s="140"/>
      <c r="C54" s="106"/>
      <c r="D54" s="168"/>
      <c r="E54" s="168"/>
      <c r="F54" s="168"/>
      <c r="G54" s="168"/>
      <c r="H54" s="168"/>
      <c r="I54" s="168"/>
    </row>
    <row r="55" spans="1:9" s="115" customFormat="1">
      <c r="A55" s="106"/>
      <c r="B55" s="140"/>
      <c r="C55" s="106"/>
      <c r="D55" s="168"/>
      <c r="E55" s="168"/>
      <c r="F55" s="168"/>
      <c r="G55" s="168"/>
      <c r="H55" s="168"/>
      <c r="I55" s="168"/>
    </row>
    <row r="56" spans="1:9" s="115" customFormat="1">
      <c r="A56" s="106"/>
      <c r="B56" s="140"/>
      <c r="C56" s="106"/>
      <c r="D56" s="168"/>
      <c r="E56" s="168"/>
      <c r="F56" s="168"/>
      <c r="G56" s="168"/>
      <c r="H56" s="168"/>
      <c r="I56" s="168"/>
    </row>
    <row r="57" spans="1:9" s="115" customFormat="1">
      <c r="A57" s="106"/>
      <c r="B57" s="140"/>
      <c r="C57" s="106"/>
      <c r="D57" s="168"/>
      <c r="E57" s="168"/>
      <c r="F57" s="168"/>
      <c r="G57" s="168"/>
      <c r="H57" s="168"/>
      <c r="I57" s="168"/>
    </row>
    <row r="58" spans="1:9" s="115" customFormat="1">
      <c r="A58" s="106"/>
      <c r="B58" s="140"/>
      <c r="C58" s="106"/>
      <c r="D58" s="168"/>
      <c r="E58" s="168"/>
      <c r="F58" s="168"/>
      <c r="G58" s="168"/>
      <c r="H58" s="168"/>
      <c r="I58" s="168"/>
    </row>
    <row r="59" spans="1:9" s="115" customFormat="1">
      <c r="A59" s="106"/>
      <c r="B59" s="140"/>
      <c r="C59" s="106"/>
      <c r="D59" s="168"/>
      <c r="E59" s="168"/>
      <c r="F59" s="168"/>
      <c r="G59" s="168"/>
      <c r="H59" s="168"/>
      <c r="I59" s="168"/>
    </row>
    <row r="60" spans="1:9" s="115" customFormat="1">
      <c r="A60" s="106"/>
      <c r="B60" s="140"/>
      <c r="C60" s="106"/>
      <c r="D60" s="168"/>
      <c r="E60" s="168"/>
      <c r="F60" s="168"/>
      <c r="G60" s="168"/>
      <c r="H60" s="168"/>
      <c r="I60" s="168"/>
    </row>
    <row r="61" spans="1:9" s="115" customFormat="1">
      <c r="A61" s="106"/>
      <c r="B61" s="140"/>
      <c r="C61" s="106"/>
      <c r="D61" s="168"/>
      <c r="E61" s="168"/>
      <c r="F61" s="168"/>
      <c r="G61" s="168"/>
      <c r="H61" s="168"/>
      <c r="I61" s="168"/>
    </row>
    <row r="62" spans="1:9" s="115" customFormat="1">
      <c r="A62" s="106"/>
      <c r="B62" s="140"/>
      <c r="C62" s="106"/>
      <c r="D62" s="168"/>
      <c r="E62" s="168"/>
      <c r="F62" s="168"/>
      <c r="G62" s="168"/>
      <c r="H62" s="168"/>
      <c r="I62" s="168"/>
    </row>
    <row r="63" spans="1:9" s="115" customFormat="1">
      <c r="A63" s="106"/>
      <c r="B63" s="140"/>
      <c r="C63" s="106"/>
      <c r="D63" s="168"/>
      <c r="E63" s="168"/>
      <c r="F63" s="168"/>
      <c r="G63" s="168"/>
      <c r="H63" s="168"/>
      <c r="I63" s="168"/>
    </row>
    <row r="64" spans="1:9" s="115" customFormat="1">
      <c r="A64" s="106"/>
      <c r="B64" s="140"/>
      <c r="C64" s="106"/>
      <c r="D64" s="168"/>
      <c r="E64" s="168"/>
      <c r="F64" s="168"/>
      <c r="G64" s="168"/>
      <c r="H64" s="168"/>
      <c r="I64" s="168"/>
    </row>
    <row r="65" spans="1:9" s="115" customFormat="1">
      <c r="A65" s="106"/>
      <c r="B65" s="140"/>
      <c r="C65" s="106"/>
      <c r="D65" s="168"/>
      <c r="E65" s="168"/>
      <c r="F65" s="168"/>
      <c r="G65" s="168"/>
      <c r="H65" s="168"/>
      <c r="I65" s="168"/>
    </row>
    <row r="66" spans="1:9" s="115" customFormat="1">
      <c r="A66" s="106"/>
      <c r="B66" s="140"/>
      <c r="C66" s="106"/>
      <c r="D66" s="168"/>
      <c r="E66" s="168"/>
      <c r="F66" s="168"/>
      <c r="G66" s="168"/>
      <c r="H66" s="168"/>
      <c r="I66" s="168"/>
    </row>
    <row r="67" spans="1:9" s="115" customFormat="1">
      <c r="A67" s="106"/>
      <c r="B67" s="140"/>
      <c r="C67" s="106"/>
      <c r="D67" s="168"/>
      <c r="E67" s="168"/>
      <c r="F67" s="168"/>
      <c r="G67" s="168"/>
      <c r="H67" s="168"/>
      <c r="I67" s="168"/>
    </row>
    <row r="68" spans="1:9" s="115" customFormat="1">
      <c r="A68" s="106"/>
      <c r="B68" s="140"/>
      <c r="C68" s="106"/>
      <c r="D68" s="168"/>
      <c r="E68" s="168"/>
      <c r="F68" s="168"/>
      <c r="G68" s="168"/>
      <c r="H68" s="168"/>
      <c r="I68" s="168"/>
    </row>
    <row r="69" spans="1:9" s="115" customFormat="1">
      <c r="A69" s="106"/>
      <c r="B69" s="140"/>
      <c r="C69" s="106"/>
      <c r="D69" s="168"/>
      <c r="E69" s="168"/>
      <c r="F69" s="168"/>
      <c r="G69" s="168"/>
      <c r="H69" s="168"/>
      <c r="I69" s="168"/>
    </row>
    <row r="70" spans="1:9" s="115" customFormat="1">
      <c r="A70" s="106"/>
      <c r="B70" s="140"/>
      <c r="C70" s="106"/>
      <c r="D70" s="168"/>
      <c r="E70" s="168"/>
      <c r="F70" s="168"/>
      <c r="G70" s="168"/>
      <c r="H70" s="168"/>
      <c r="I70" s="168"/>
    </row>
    <row r="71" spans="1:9" s="115" customFormat="1">
      <c r="A71" s="106"/>
      <c r="B71" s="140"/>
      <c r="C71" s="106"/>
      <c r="D71" s="168"/>
      <c r="E71" s="168"/>
      <c r="F71" s="168"/>
      <c r="G71" s="168"/>
      <c r="H71" s="168"/>
      <c r="I71" s="168"/>
    </row>
    <row r="72" spans="1:9" s="115" customFormat="1">
      <c r="A72" s="106"/>
      <c r="B72" s="140"/>
      <c r="C72" s="106"/>
      <c r="D72" s="168"/>
      <c r="E72" s="168"/>
      <c r="F72" s="168"/>
      <c r="G72" s="168"/>
      <c r="H72" s="168"/>
      <c r="I72" s="168"/>
    </row>
    <row r="73" spans="1:9" s="115" customFormat="1">
      <c r="A73" s="106"/>
      <c r="B73" s="140"/>
      <c r="C73" s="106"/>
      <c r="D73" s="168"/>
      <c r="E73" s="168"/>
      <c r="F73" s="168"/>
      <c r="G73" s="168"/>
      <c r="H73" s="168"/>
      <c r="I73" s="168"/>
    </row>
    <row r="74" spans="1:9" s="115" customFormat="1">
      <c r="A74" s="106"/>
      <c r="B74" s="140"/>
      <c r="C74" s="106"/>
      <c r="D74" s="168"/>
      <c r="E74" s="168"/>
      <c r="F74" s="168"/>
      <c r="G74" s="168"/>
      <c r="H74" s="168"/>
      <c r="I74" s="168"/>
    </row>
    <row r="75" spans="1:9" s="115" customFormat="1">
      <c r="A75" s="106"/>
      <c r="B75" s="140"/>
      <c r="C75" s="106"/>
      <c r="D75" s="168"/>
      <c r="E75" s="168"/>
      <c r="F75" s="168"/>
      <c r="G75" s="168"/>
      <c r="H75" s="168"/>
      <c r="I75" s="168"/>
    </row>
    <row r="76" spans="1:9" s="115" customFormat="1">
      <c r="A76" s="106"/>
      <c r="B76" s="140"/>
      <c r="C76" s="106"/>
      <c r="D76" s="168"/>
      <c r="E76" s="168"/>
      <c r="F76" s="168"/>
      <c r="G76" s="168"/>
      <c r="H76" s="168"/>
      <c r="I76" s="168"/>
    </row>
    <row r="77" spans="1:9" s="115" customFormat="1">
      <c r="A77" s="106"/>
      <c r="B77" s="140"/>
      <c r="C77" s="106"/>
      <c r="D77" s="168"/>
      <c r="E77" s="168"/>
      <c r="F77" s="168"/>
      <c r="G77" s="168"/>
      <c r="H77" s="168"/>
      <c r="I77" s="168"/>
    </row>
    <row r="78" spans="1:9" s="115" customFormat="1">
      <c r="A78" s="106"/>
      <c r="B78" s="140"/>
      <c r="C78" s="106"/>
      <c r="D78" s="168"/>
      <c r="E78" s="168"/>
      <c r="F78" s="168"/>
      <c r="G78" s="168"/>
      <c r="H78" s="168"/>
      <c r="I78" s="168"/>
    </row>
    <row r="79" spans="1:9" s="115" customFormat="1">
      <c r="A79" s="106"/>
      <c r="B79" s="140"/>
      <c r="C79" s="106"/>
      <c r="D79" s="168"/>
      <c r="E79" s="168"/>
      <c r="F79" s="168"/>
      <c r="G79" s="168"/>
      <c r="H79" s="168"/>
      <c r="I79" s="168"/>
    </row>
    <row r="80" spans="1:9" s="115" customFormat="1">
      <c r="A80" s="106"/>
      <c r="B80" s="140"/>
      <c r="C80" s="106"/>
      <c r="D80" s="168"/>
      <c r="E80" s="168"/>
      <c r="F80" s="168"/>
      <c r="G80" s="168"/>
      <c r="H80" s="168"/>
      <c r="I80" s="168"/>
    </row>
    <row r="81" spans="1:9" s="115" customFormat="1">
      <c r="A81" s="106"/>
      <c r="B81" s="140"/>
      <c r="C81" s="106"/>
      <c r="D81" s="168"/>
      <c r="E81" s="168"/>
      <c r="F81" s="168"/>
      <c r="G81" s="168"/>
      <c r="H81" s="168"/>
      <c r="I81" s="168"/>
    </row>
    <row r="82" spans="1:9" s="115" customFormat="1">
      <c r="A82" s="106"/>
      <c r="B82" s="140"/>
      <c r="C82" s="106"/>
      <c r="D82" s="168"/>
      <c r="E82" s="168"/>
      <c r="F82" s="168"/>
      <c r="G82" s="168"/>
      <c r="H82" s="168"/>
      <c r="I82" s="168"/>
    </row>
    <row r="83" spans="1:9" s="115" customFormat="1">
      <c r="A83" s="106"/>
      <c r="B83" s="140"/>
      <c r="C83" s="106"/>
      <c r="D83" s="168"/>
      <c r="E83" s="168"/>
      <c r="F83" s="168"/>
      <c r="G83" s="168"/>
      <c r="H83" s="168"/>
      <c r="I83" s="168"/>
    </row>
    <row r="84" spans="1:9" s="115" customFormat="1">
      <c r="A84" s="106"/>
      <c r="B84" s="140"/>
      <c r="C84" s="106"/>
      <c r="D84" s="168"/>
      <c r="E84" s="168"/>
      <c r="F84" s="168"/>
      <c r="G84" s="168"/>
      <c r="H84" s="168"/>
      <c r="I84" s="168"/>
    </row>
    <row r="85" spans="1:9" s="115" customFormat="1">
      <c r="A85" s="106"/>
      <c r="B85" s="140"/>
      <c r="C85" s="106"/>
      <c r="D85" s="168"/>
      <c r="E85" s="168"/>
      <c r="F85" s="168"/>
      <c r="G85" s="168"/>
      <c r="H85" s="168"/>
      <c r="I85" s="168"/>
    </row>
    <row r="86" spans="1:9" s="115" customFormat="1">
      <c r="A86" s="106"/>
      <c r="B86" s="140"/>
      <c r="C86" s="106"/>
      <c r="D86" s="168"/>
      <c r="E86" s="168"/>
      <c r="F86" s="168"/>
      <c r="G86" s="168"/>
      <c r="H86" s="168"/>
      <c r="I86" s="168"/>
    </row>
    <row r="87" spans="1:9" s="115" customFormat="1">
      <c r="A87" s="106"/>
      <c r="B87" s="140"/>
      <c r="C87" s="106"/>
      <c r="D87" s="168"/>
      <c r="E87" s="168"/>
      <c r="F87" s="168"/>
      <c r="G87" s="168"/>
      <c r="H87" s="168"/>
      <c r="I87" s="168"/>
    </row>
    <row r="88" spans="1:9" s="115" customFormat="1">
      <c r="A88" s="106"/>
      <c r="B88" s="140"/>
      <c r="C88" s="106"/>
      <c r="D88" s="168"/>
      <c r="E88" s="168"/>
      <c r="F88" s="168"/>
      <c r="G88" s="168"/>
      <c r="H88" s="168"/>
      <c r="I88" s="168"/>
    </row>
    <row r="89" spans="1:9" s="115" customFormat="1">
      <c r="A89" s="106"/>
      <c r="B89" s="140"/>
      <c r="C89" s="106"/>
      <c r="D89" s="168"/>
      <c r="E89" s="168"/>
      <c r="F89" s="168"/>
      <c r="G89" s="168"/>
      <c r="H89" s="168"/>
      <c r="I89" s="168"/>
    </row>
    <row r="90" spans="1:9" s="115" customFormat="1">
      <c r="A90" s="106"/>
      <c r="B90" s="140"/>
      <c r="C90" s="106"/>
      <c r="D90" s="168"/>
      <c r="E90" s="168"/>
      <c r="F90" s="168"/>
      <c r="G90" s="168"/>
      <c r="H90" s="168"/>
      <c r="I90" s="168"/>
    </row>
    <row r="91" spans="1:9" s="115" customFormat="1">
      <c r="A91" s="106"/>
      <c r="B91" s="140"/>
      <c r="C91" s="106"/>
      <c r="D91" s="168"/>
      <c r="E91" s="168"/>
      <c r="F91" s="168"/>
      <c r="G91" s="168"/>
      <c r="H91" s="168"/>
      <c r="I91" s="168"/>
    </row>
    <row r="92" spans="1:9" s="115" customFormat="1">
      <c r="A92" s="106"/>
      <c r="B92" s="140"/>
      <c r="C92" s="106"/>
      <c r="D92" s="168"/>
      <c r="E92" s="168"/>
      <c r="F92" s="168"/>
      <c r="G92" s="168"/>
      <c r="H92" s="168"/>
      <c r="I92" s="168"/>
    </row>
    <row r="93" spans="1:9" s="115" customFormat="1">
      <c r="A93" s="106"/>
      <c r="B93" s="140"/>
      <c r="C93" s="106"/>
      <c r="D93" s="168"/>
      <c r="E93" s="168"/>
      <c r="F93" s="168"/>
      <c r="G93" s="168"/>
      <c r="H93" s="168"/>
      <c r="I93" s="168"/>
    </row>
    <row r="94" spans="1:9" s="115" customFormat="1">
      <c r="A94" s="106"/>
      <c r="B94" s="140"/>
      <c r="C94" s="106"/>
      <c r="D94" s="168"/>
      <c r="E94" s="168"/>
      <c r="F94" s="168"/>
      <c r="G94" s="168"/>
      <c r="H94" s="168"/>
      <c r="I94" s="168"/>
    </row>
    <row r="95" spans="1:9" s="115" customFormat="1">
      <c r="A95" s="106"/>
      <c r="B95" s="140"/>
      <c r="C95" s="106"/>
      <c r="D95" s="168"/>
      <c r="E95" s="168"/>
      <c r="F95" s="168"/>
      <c r="G95" s="168"/>
      <c r="H95" s="168"/>
      <c r="I95" s="168"/>
    </row>
    <row r="96" spans="1:9" s="115" customFormat="1">
      <c r="A96" s="106"/>
      <c r="B96" s="140"/>
      <c r="C96" s="106"/>
      <c r="D96" s="168"/>
      <c r="E96" s="168"/>
      <c r="F96" s="168"/>
      <c r="G96" s="168"/>
      <c r="H96" s="168"/>
      <c r="I96" s="168"/>
    </row>
    <row r="97" spans="1:9" s="115" customFormat="1">
      <c r="A97" s="106"/>
      <c r="B97" s="140"/>
      <c r="C97" s="106"/>
      <c r="D97" s="168"/>
      <c r="E97" s="168"/>
      <c r="F97" s="168"/>
      <c r="G97" s="168"/>
      <c r="H97" s="168"/>
      <c r="I97" s="168"/>
    </row>
    <row r="98" spans="1:9" s="115" customFormat="1">
      <c r="A98" s="106"/>
      <c r="B98" s="140"/>
      <c r="C98" s="106"/>
      <c r="D98" s="168"/>
      <c r="E98" s="168"/>
      <c r="F98" s="168"/>
      <c r="G98" s="168"/>
      <c r="H98" s="168"/>
      <c r="I98" s="168"/>
    </row>
    <row r="99" spans="1:9" s="115" customFormat="1">
      <c r="A99" s="106"/>
      <c r="B99" s="140"/>
      <c r="C99" s="106"/>
      <c r="D99" s="168"/>
      <c r="E99" s="168"/>
      <c r="F99" s="168"/>
      <c r="G99" s="168"/>
      <c r="H99" s="168"/>
      <c r="I99" s="168"/>
    </row>
    <row r="100" spans="1:9" s="115" customFormat="1">
      <c r="A100" s="106"/>
      <c r="B100" s="140"/>
      <c r="C100" s="106"/>
      <c r="D100" s="168"/>
      <c r="E100" s="168"/>
      <c r="F100" s="168"/>
      <c r="G100" s="168"/>
      <c r="H100" s="168"/>
      <c r="I100" s="168"/>
    </row>
    <row r="101" spans="1:9" s="115" customFormat="1">
      <c r="A101" s="106"/>
      <c r="B101" s="140"/>
      <c r="C101" s="106"/>
      <c r="D101" s="168"/>
      <c r="E101" s="168"/>
      <c r="F101" s="168"/>
      <c r="G101" s="168"/>
      <c r="H101" s="168"/>
      <c r="I101" s="168"/>
    </row>
    <row r="102" spans="1:9" s="115" customFormat="1">
      <c r="A102" s="106"/>
      <c r="B102" s="140"/>
      <c r="C102" s="106"/>
      <c r="D102" s="168"/>
      <c r="E102" s="168"/>
      <c r="F102" s="168"/>
      <c r="G102" s="168"/>
      <c r="H102" s="168"/>
      <c r="I102" s="168"/>
    </row>
    <row r="103" spans="1:9" s="115" customFormat="1">
      <c r="A103" s="106"/>
      <c r="B103" s="140"/>
      <c r="C103" s="106"/>
      <c r="D103" s="168"/>
      <c r="E103" s="168"/>
      <c r="F103" s="168"/>
      <c r="G103" s="168"/>
      <c r="H103" s="168"/>
      <c r="I103" s="168"/>
    </row>
    <row r="104" spans="1:9" s="115" customFormat="1">
      <c r="A104" s="106"/>
      <c r="B104" s="140"/>
      <c r="C104" s="106"/>
      <c r="D104" s="168"/>
      <c r="E104" s="168"/>
      <c r="F104" s="168"/>
      <c r="G104" s="168"/>
      <c r="H104" s="168"/>
      <c r="I104" s="168"/>
    </row>
    <row r="105" spans="1:9" s="115" customFormat="1">
      <c r="A105" s="106"/>
      <c r="B105" s="140"/>
      <c r="C105" s="106"/>
      <c r="D105" s="168"/>
      <c r="E105" s="168"/>
      <c r="F105" s="168"/>
      <c r="G105" s="168"/>
      <c r="H105" s="168"/>
      <c r="I105" s="168"/>
    </row>
    <row r="106" spans="1:9" s="115" customFormat="1">
      <c r="A106" s="106"/>
      <c r="B106" s="140"/>
      <c r="C106" s="106"/>
      <c r="D106" s="168"/>
      <c r="E106" s="168"/>
      <c r="F106" s="168"/>
      <c r="G106" s="168"/>
      <c r="H106" s="168"/>
      <c r="I106" s="168"/>
    </row>
    <row r="107" spans="1:9" s="115" customFormat="1">
      <c r="A107" s="106"/>
      <c r="B107" s="140"/>
      <c r="C107" s="106"/>
      <c r="D107" s="168"/>
      <c r="E107" s="168"/>
      <c r="F107" s="168"/>
      <c r="G107" s="168"/>
      <c r="H107" s="168"/>
      <c r="I107" s="168"/>
    </row>
    <row r="108" spans="1:9" s="115" customFormat="1">
      <c r="A108" s="106"/>
      <c r="B108" s="140"/>
      <c r="C108" s="106"/>
      <c r="D108" s="168"/>
      <c r="E108" s="168"/>
      <c r="F108" s="168"/>
      <c r="G108" s="168"/>
      <c r="H108" s="168"/>
      <c r="I108" s="168"/>
    </row>
    <row r="109" spans="1:9" s="115" customFormat="1">
      <c r="A109" s="106"/>
      <c r="B109" s="140"/>
      <c r="C109" s="106"/>
      <c r="D109" s="168"/>
      <c r="E109" s="168"/>
      <c r="F109" s="168"/>
      <c r="G109" s="168"/>
      <c r="H109" s="168"/>
      <c r="I109" s="168"/>
    </row>
    <row r="110" spans="1:9" s="115" customFormat="1">
      <c r="A110" s="106"/>
      <c r="B110" s="140"/>
      <c r="C110" s="106"/>
      <c r="D110" s="168"/>
      <c r="E110" s="168"/>
      <c r="F110" s="168"/>
      <c r="G110" s="168"/>
      <c r="H110" s="168"/>
      <c r="I110" s="168"/>
    </row>
    <row r="111" spans="1:9" s="115" customFormat="1">
      <c r="A111" s="106"/>
      <c r="B111" s="140"/>
      <c r="C111" s="106"/>
      <c r="D111" s="168"/>
      <c r="E111" s="168"/>
      <c r="F111" s="168"/>
      <c r="G111" s="168"/>
      <c r="H111" s="168"/>
      <c r="I111" s="168"/>
    </row>
    <row r="112" spans="1:9" s="115" customFormat="1">
      <c r="A112" s="106"/>
      <c r="B112" s="140"/>
      <c r="C112" s="106"/>
      <c r="D112" s="168"/>
      <c r="E112" s="168"/>
      <c r="F112" s="168"/>
      <c r="G112" s="168"/>
      <c r="H112" s="168"/>
      <c r="I112" s="168"/>
    </row>
    <row r="113" spans="1:9" s="115" customFormat="1">
      <c r="A113" s="106"/>
      <c r="B113" s="140"/>
      <c r="C113" s="106"/>
      <c r="D113" s="168"/>
      <c r="E113" s="168"/>
      <c r="F113" s="168"/>
      <c r="G113" s="168"/>
      <c r="H113" s="168"/>
      <c r="I113" s="168"/>
    </row>
    <row r="114" spans="1:9" s="115" customFormat="1">
      <c r="A114" s="106"/>
      <c r="B114" s="140"/>
      <c r="C114" s="106"/>
      <c r="D114" s="168"/>
      <c r="E114" s="168"/>
      <c r="F114" s="168"/>
      <c r="G114" s="168"/>
      <c r="H114" s="168"/>
      <c r="I114" s="168"/>
    </row>
    <row r="115" spans="1:9" s="115" customFormat="1">
      <c r="A115" s="106"/>
      <c r="B115" s="140"/>
      <c r="C115" s="106"/>
      <c r="D115" s="168"/>
      <c r="E115" s="168"/>
      <c r="F115" s="168"/>
      <c r="G115" s="168"/>
      <c r="H115" s="168"/>
      <c r="I115" s="168"/>
    </row>
    <row r="116" spans="1:9" s="115" customFormat="1">
      <c r="A116" s="106"/>
      <c r="B116" s="140"/>
      <c r="C116" s="106"/>
      <c r="D116" s="168"/>
      <c r="E116" s="168"/>
      <c r="F116" s="168"/>
      <c r="G116" s="168"/>
      <c r="H116" s="168"/>
      <c r="I116" s="168"/>
    </row>
    <row r="117" spans="1:9" s="115" customFormat="1">
      <c r="A117" s="106"/>
      <c r="B117" s="140"/>
      <c r="C117" s="106"/>
      <c r="D117" s="168"/>
      <c r="E117" s="168"/>
      <c r="F117" s="168"/>
      <c r="G117" s="168"/>
      <c r="H117" s="168"/>
      <c r="I117" s="168"/>
    </row>
    <row r="118" spans="1:9" s="115" customFormat="1">
      <c r="A118" s="106"/>
      <c r="B118" s="140"/>
      <c r="C118" s="106"/>
      <c r="D118" s="168"/>
      <c r="E118" s="168"/>
      <c r="F118" s="168"/>
      <c r="G118" s="168"/>
      <c r="H118" s="168"/>
      <c r="I118" s="168"/>
    </row>
    <row r="119" spans="1:9" s="115" customFormat="1">
      <c r="A119" s="106"/>
      <c r="B119" s="140"/>
      <c r="C119" s="106"/>
      <c r="D119" s="168"/>
      <c r="E119" s="168"/>
      <c r="F119" s="168"/>
      <c r="G119" s="168"/>
      <c r="H119" s="168"/>
      <c r="I119" s="168"/>
    </row>
    <row r="120" spans="1:9">
      <c r="D120" s="168"/>
      <c r="E120" s="168"/>
      <c r="F120" s="168"/>
      <c r="G120" s="168"/>
      <c r="H120" s="168"/>
      <c r="I120" s="168"/>
    </row>
    <row r="121" spans="1:9">
      <c r="D121" s="168"/>
      <c r="E121" s="168"/>
      <c r="F121" s="168"/>
      <c r="G121" s="168"/>
      <c r="H121" s="168"/>
      <c r="I121" s="168"/>
    </row>
    <row r="122" spans="1:9">
      <c r="D122" s="168"/>
      <c r="E122" s="168"/>
      <c r="F122" s="168"/>
      <c r="G122" s="168"/>
      <c r="H122" s="168"/>
      <c r="I122" s="168"/>
    </row>
    <row r="123" spans="1:9">
      <c r="D123" s="168"/>
      <c r="E123" s="168"/>
      <c r="F123" s="168"/>
      <c r="G123" s="168"/>
      <c r="H123" s="168"/>
      <c r="I123" s="168"/>
    </row>
    <row r="124" spans="1:9">
      <c r="D124" s="168"/>
      <c r="E124" s="168"/>
      <c r="F124" s="168"/>
      <c r="G124" s="168"/>
      <c r="H124" s="168"/>
      <c r="I124" s="168"/>
    </row>
    <row r="125" spans="1:9">
      <c r="D125" s="168"/>
      <c r="E125" s="168"/>
      <c r="F125" s="168"/>
      <c r="G125" s="168"/>
      <c r="H125" s="168"/>
      <c r="I125" s="168"/>
    </row>
    <row r="126" spans="1:9">
      <c r="D126" s="168"/>
      <c r="E126" s="168"/>
      <c r="F126" s="168"/>
      <c r="G126" s="168"/>
      <c r="H126" s="168"/>
      <c r="I126" s="168"/>
    </row>
    <row r="127" spans="1:9">
      <c r="D127" s="168"/>
      <c r="E127" s="168"/>
      <c r="F127" s="168"/>
      <c r="G127" s="168"/>
      <c r="H127" s="168"/>
      <c r="I127" s="168"/>
    </row>
    <row r="128" spans="1:9">
      <c r="D128" s="168"/>
      <c r="E128" s="168"/>
      <c r="F128" s="168"/>
      <c r="G128" s="168"/>
      <c r="H128" s="168"/>
      <c r="I128" s="168"/>
    </row>
    <row r="129" spans="4:9">
      <c r="D129" s="168"/>
      <c r="E129" s="168"/>
      <c r="F129" s="168"/>
      <c r="G129" s="168"/>
      <c r="H129" s="168"/>
      <c r="I129" s="168"/>
    </row>
    <row r="130" spans="4:9">
      <c r="D130" s="168"/>
      <c r="E130" s="168"/>
      <c r="F130" s="168"/>
      <c r="G130" s="168"/>
      <c r="H130" s="168"/>
      <c r="I130" s="168"/>
    </row>
    <row r="131" spans="4:9">
      <c r="D131" s="168"/>
      <c r="E131" s="168"/>
      <c r="F131" s="168"/>
      <c r="G131" s="168"/>
      <c r="H131" s="168"/>
      <c r="I131" s="168"/>
    </row>
    <row r="132" spans="4:9">
      <c r="D132" s="168"/>
      <c r="E132" s="168"/>
      <c r="F132" s="168"/>
      <c r="G132" s="168"/>
      <c r="H132" s="168"/>
      <c r="I132" s="168"/>
    </row>
    <row r="133" spans="4:9">
      <c r="D133" s="168"/>
      <c r="E133" s="168"/>
      <c r="F133" s="168"/>
      <c r="G133" s="168"/>
      <c r="H133" s="168"/>
      <c r="I133" s="168"/>
    </row>
    <row r="134" spans="4:9">
      <c r="D134" s="168"/>
      <c r="E134" s="168"/>
      <c r="F134" s="168"/>
      <c r="G134" s="168"/>
      <c r="H134" s="168"/>
      <c r="I134" s="168"/>
    </row>
    <row r="135" spans="4:9">
      <c r="D135" s="168"/>
      <c r="E135" s="168"/>
      <c r="F135" s="168"/>
      <c r="G135" s="168"/>
      <c r="H135" s="168"/>
      <c r="I135" s="168"/>
    </row>
    <row r="136" spans="4:9">
      <c r="D136" s="168"/>
      <c r="E136" s="168"/>
      <c r="F136" s="168"/>
      <c r="G136" s="168"/>
      <c r="H136" s="168"/>
      <c r="I136" s="168"/>
    </row>
    <row r="137" spans="4:9">
      <c r="D137" s="168"/>
      <c r="E137" s="168"/>
      <c r="F137" s="168"/>
      <c r="G137" s="168"/>
      <c r="H137" s="168"/>
      <c r="I137" s="168"/>
    </row>
    <row r="138" spans="4:9">
      <c r="D138" s="168"/>
      <c r="E138" s="168"/>
      <c r="F138" s="168"/>
      <c r="G138" s="168"/>
      <c r="H138" s="168"/>
      <c r="I138" s="168"/>
    </row>
    <row r="139" spans="4:9">
      <c r="D139" s="168"/>
      <c r="E139" s="168"/>
      <c r="F139" s="168"/>
      <c r="G139" s="168"/>
      <c r="H139" s="168"/>
      <c r="I139" s="168"/>
    </row>
    <row r="140" spans="4:9">
      <c r="D140" s="168"/>
      <c r="E140" s="168"/>
      <c r="F140" s="168"/>
      <c r="G140" s="168"/>
      <c r="H140" s="168"/>
      <c r="I140" s="168"/>
    </row>
    <row r="141" spans="4:9">
      <c r="D141" s="168"/>
      <c r="E141" s="168"/>
      <c r="F141" s="168"/>
      <c r="G141" s="168"/>
      <c r="H141" s="168"/>
      <c r="I141" s="168"/>
    </row>
    <row r="142" spans="4:9">
      <c r="D142" s="168"/>
      <c r="E142" s="168"/>
      <c r="F142" s="168"/>
      <c r="G142" s="168"/>
      <c r="H142" s="168"/>
      <c r="I142" s="168"/>
    </row>
    <row r="143" spans="4:9">
      <c r="D143" s="168"/>
      <c r="E143" s="168"/>
      <c r="F143" s="168"/>
      <c r="G143" s="168"/>
      <c r="H143" s="168"/>
      <c r="I143" s="168"/>
    </row>
    <row r="144" spans="4:9">
      <c r="D144" s="168"/>
      <c r="E144" s="168"/>
      <c r="F144" s="168"/>
      <c r="G144" s="168"/>
      <c r="H144" s="168"/>
      <c r="I144" s="168"/>
    </row>
    <row r="145" spans="4:9">
      <c r="D145" s="168"/>
      <c r="E145" s="168"/>
      <c r="F145" s="168"/>
      <c r="G145" s="168"/>
      <c r="H145" s="168"/>
      <c r="I145" s="168"/>
    </row>
    <row r="146" spans="4:9">
      <c r="D146" s="168"/>
      <c r="E146" s="168"/>
      <c r="F146" s="168"/>
      <c r="G146" s="168"/>
      <c r="H146" s="168"/>
      <c r="I146" s="168"/>
    </row>
    <row r="147" spans="4:9">
      <c r="D147" s="168"/>
      <c r="E147" s="168"/>
      <c r="F147" s="168"/>
      <c r="G147" s="168"/>
      <c r="H147" s="168"/>
      <c r="I147" s="168"/>
    </row>
    <row r="148" spans="4:9">
      <c r="D148" s="168"/>
      <c r="E148" s="168"/>
      <c r="F148" s="168"/>
      <c r="G148" s="168"/>
      <c r="H148" s="168"/>
      <c r="I148" s="168"/>
    </row>
    <row r="149" spans="4:9">
      <c r="D149" s="168"/>
      <c r="E149" s="168"/>
      <c r="F149" s="168"/>
      <c r="G149" s="168"/>
      <c r="H149" s="168"/>
      <c r="I149" s="168"/>
    </row>
    <row r="150" spans="4:9">
      <c r="D150" s="168"/>
      <c r="E150" s="168"/>
      <c r="F150" s="168"/>
      <c r="G150" s="168"/>
      <c r="H150" s="168"/>
      <c r="I150" s="168"/>
    </row>
    <row r="151" spans="4:9">
      <c r="D151" s="168"/>
      <c r="E151" s="168"/>
      <c r="F151" s="168"/>
      <c r="G151" s="168"/>
      <c r="H151" s="168"/>
      <c r="I151" s="168"/>
    </row>
    <row r="152" spans="4:9">
      <c r="D152" s="168"/>
      <c r="E152" s="168"/>
      <c r="F152" s="168"/>
      <c r="G152" s="168"/>
      <c r="H152" s="168"/>
      <c r="I152" s="168"/>
    </row>
    <row r="153" spans="4:9">
      <c r="D153" s="168"/>
      <c r="E153" s="168"/>
      <c r="F153" s="168"/>
      <c r="G153" s="168"/>
      <c r="H153" s="168"/>
      <c r="I153" s="168"/>
    </row>
    <row r="154" spans="4:9">
      <c r="D154" s="168"/>
      <c r="E154" s="168"/>
      <c r="F154" s="168"/>
      <c r="G154" s="168"/>
      <c r="H154" s="168"/>
      <c r="I154" s="168"/>
    </row>
    <row r="155" spans="4:9">
      <c r="D155" s="168"/>
      <c r="E155" s="168"/>
      <c r="F155" s="168"/>
      <c r="G155" s="168"/>
      <c r="H155" s="168"/>
      <c r="I155" s="168"/>
    </row>
    <row r="156" spans="4:9">
      <c r="D156" s="168"/>
      <c r="E156" s="168"/>
      <c r="F156" s="168"/>
      <c r="G156" s="168"/>
      <c r="H156" s="168"/>
      <c r="I156" s="168"/>
    </row>
    <row r="157" spans="4:9">
      <c r="D157" s="168"/>
      <c r="E157" s="168"/>
      <c r="F157" s="168"/>
      <c r="G157" s="168"/>
      <c r="H157" s="168"/>
      <c r="I157" s="168"/>
    </row>
    <row r="158" spans="4:9">
      <c r="D158" s="168"/>
      <c r="E158" s="168"/>
      <c r="F158" s="168"/>
      <c r="G158" s="168"/>
      <c r="H158" s="168"/>
      <c r="I158" s="168"/>
    </row>
    <row r="159" spans="4:9">
      <c r="D159" s="168"/>
      <c r="E159" s="168"/>
      <c r="F159" s="168"/>
      <c r="G159" s="168"/>
      <c r="H159" s="168"/>
      <c r="I159" s="168"/>
    </row>
    <row r="160" spans="4:9">
      <c r="D160" s="168"/>
      <c r="E160" s="168"/>
      <c r="F160" s="168"/>
      <c r="G160" s="168"/>
      <c r="H160" s="168"/>
      <c r="I160" s="168"/>
    </row>
    <row r="161" spans="4:9">
      <c r="D161" s="168"/>
      <c r="E161" s="168"/>
      <c r="F161" s="168"/>
      <c r="G161" s="168"/>
      <c r="H161" s="168"/>
      <c r="I161" s="168"/>
    </row>
    <row r="162" spans="4:9">
      <c r="D162" s="168"/>
      <c r="E162" s="168"/>
      <c r="F162" s="168"/>
      <c r="G162" s="168"/>
      <c r="H162" s="168"/>
      <c r="I162" s="168"/>
    </row>
    <row r="163" spans="4:9">
      <c r="D163" s="168"/>
      <c r="E163" s="168"/>
      <c r="F163" s="168"/>
      <c r="G163" s="168"/>
      <c r="H163" s="168"/>
      <c r="I163" s="168"/>
    </row>
    <row r="164" spans="4:9">
      <c r="D164" s="168"/>
      <c r="E164" s="168"/>
      <c r="F164" s="168"/>
      <c r="G164" s="168"/>
      <c r="H164" s="168"/>
      <c r="I164" s="168"/>
    </row>
    <row r="165" spans="4:9">
      <c r="D165" s="168"/>
      <c r="E165" s="168"/>
      <c r="F165" s="168"/>
      <c r="G165" s="168"/>
      <c r="H165" s="168"/>
      <c r="I165" s="168"/>
    </row>
    <row r="166" spans="4:9">
      <c r="D166" s="168"/>
      <c r="E166" s="168"/>
      <c r="F166" s="168"/>
      <c r="G166" s="168"/>
      <c r="H166" s="168"/>
      <c r="I166" s="168"/>
    </row>
    <row r="167" spans="4:9">
      <c r="D167" s="168"/>
      <c r="E167" s="168"/>
      <c r="F167" s="168"/>
      <c r="G167" s="168"/>
      <c r="H167" s="168"/>
      <c r="I167" s="168"/>
    </row>
    <row r="168" spans="4:9">
      <c r="D168" s="168"/>
      <c r="E168" s="168"/>
      <c r="F168" s="168"/>
      <c r="G168" s="168"/>
      <c r="H168" s="168"/>
      <c r="I168" s="168"/>
    </row>
    <row r="169" spans="4:9">
      <c r="D169" s="168"/>
      <c r="E169" s="168"/>
      <c r="F169" s="168"/>
      <c r="G169" s="168"/>
      <c r="H169" s="168"/>
      <c r="I169" s="168"/>
    </row>
    <row r="170" spans="4:9">
      <c r="D170" s="168"/>
      <c r="E170" s="168"/>
      <c r="F170" s="168"/>
      <c r="G170" s="168"/>
      <c r="H170" s="168"/>
      <c r="I170" s="168"/>
    </row>
    <row r="171" spans="4:9">
      <c r="D171" s="168"/>
      <c r="E171" s="168"/>
      <c r="F171" s="168"/>
      <c r="G171" s="168"/>
      <c r="H171" s="168"/>
      <c r="I171" s="168"/>
    </row>
    <row r="172" spans="4:9">
      <c r="D172" s="168"/>
      <c r="E172" s="168"/>
      <c r="F172" s="168"/>
      <c r="G172" s="168"/>
      <c r="H172" s="168"/>
      <c r="I172" s="168"/>
    </row>
    <row r="173" spans="4:9">
      <c r="D173" s="168"/>
      <c r="E173" s="168"/>
      <c r="F173" s="168"/>
      <c r="G173" s="168"/>
      <c r="H173" s="168"/>
      <c r="I173" s="168"/>
    </row>
    <row r="174" spans="4:9">
      <c r="D174" s="168"/>
      <c r="E174" s="168"/>
      <c r="F174" s="168"/>
      <c r="G174" s="168"/>
      <c r="H174" s="168"/>
      <c r="I174" s="168"/>
    </row>
    <row r="175" spans="4:9">
      <c r="D175" s="168"/>
      <c r="E175" s="168"/>
      <c r="F175" s="168"/>
      <c r="G175" s="168"/>
      <c r="H175" s="168"/>
      <c r="I175" s="168"/>
    </row>
    <row r="176" spans="4:9">
      <c r="D176" s="168"/>
      <c r="E176" s="168"/>
      <c r="F176" s="168"/>
      <c r="G176" s="168"/>
      <c r="H176" s="168"/>
      <c r="I176" s="168"/>
    </row>
    <row r="177" spans="4:9">
      <c r="D177" s="168"/>
      <c r="E177" s="168"/>
      <c r="F177" s="168"/>
      <c r="G177" s="168"/>
      <c r="H177" s="168"/>
      <c r="I177" s="168"/>
    </row>
    <row r="178" spans="4:9">
      <c r="D178" s="168"/>
      <c r="E178" s="168"/>
      <c r="F178" s="168"/>
      <c r="G178" s="168"/>
      <c r="H178" s="168"/>
      <c r="I178" s="168"/>
    </row>
    <row r="179" spans="4:9">
      <c r="D179" s="168"/>
      <c r="E179" s="168"/>
      <c r="F179" s="168"/>
      <c r="G179" s="168"/>
      <c r="H179" s="168"/>
      <c r="I179" s="168"/>
    </row>
    <row r="180" spans="4:9">
      <c r="D180" s="168"/>
      <c r="E180" s="168"/>
      <c r="F180" s="168"/>
      <c r="G180" s="168"/>
      <c r="H180" s="168"/>
      <c r="I180" s="168"/>
    </row>
    <row r="181" spans="4:9">
      <c r="D181" s="168"/>
      <c r="E181" s="168"/>
      <c r="F181" s="168"/>
      <c r="G181" s="168"/>
      <c r="H181" s="168"/>
      <c r="I181" s="168"/>
    </row>
    <row r="182" spans="4:9">
      <c r="D182" s="168"/>
      <c r="E182" s="168"/>
      <c r="F182" s="168"/>
      <c r="G182" s="168"/>
      <c r="H182" s="168"/>
      <c r="I182" s="168"/>
    </row>
    <row r="183" spans="4:9">
      <c r="D183" s="168"/>
      <c r="E183" s="168"/>
      <c r="F183" s="168"/>
      <c r="G183" s="168"/>
      <c r="H183" s="168"/>
      <c r="I183" s="168"/>
    </row>
    <row r="184" spans="4:9">
      <c r="D184" s="168"/>
      <c r="E184" s="168"/>
      <c r="F184" s="168"/>
      <c r="G184" s="168"/>
      <c r="H184" s="168"/>
      <c r="I184" s="168"/>
    </row>
    <row r="185" spans="4:9">
      <c r="D185" s="168"/>
      <c r="E185" s="168"/>
      <c r="F185" s="168"/>
      <c r="G185" s="168"/>
      <c r="H185" s="168"/>
      <c r="I185" s="168"/>
    </row>
    <row r="186" spans="4:9">
      <c r="D186" s="168"/>
      <c r="E186" s="168"/>
      <c r="F186" s="168"/>
      <c r="G186" s="168"/>
      <c r="H186" s="168"/>
      <c r="I186" s="168"/>
    </row>
    <row r="187" spans="4:9">
      <c r="D187" s="168"/>
      <c r="E187" s="168"/>
      <c r="F187" s="168"/>
      <c r="G187" s="168"/>
      <c r="H187" s="168"/>
      <c r="I187" s="168"/>
    </row>
    <row r="188" spans="4:9">
      <c r="D188" s="168"/>
      <c r="E188" s="168"/>
      <c r="F188" s="168"/>
      <c r="G188" s="168"/>
      <c r="H188" s="168"/>
      <c r="I188" s="168"/>
    </row>
    <row r="189" spans="4:9">
      <c r="D189" s="168"/>
      <c r="E189" s="168"/>
      <c r="F189" s="168"/>
      <c r="G189" s="168"/>
      <c r="H189" s="168"/>
      <c r="I189" s="168"/>
    </row>
    <row r="190" spans="4:9">
      <c r="D190" s="168"/>
      <c r="E190" s="168"/>
      <c r="F190" s="168"/>
      <c r="G190" s="168"/>
      <c r="H190" s="168"/>
      <c r="I190" s="168"/>
    </row>
    <row r="191" spans="4:9">
      <c r="D191" s="168"/>
      <c r="E191" s="168"/>
      <c r="F191" s="168"/>
      <c r="G191" s="168"/>
      <c r="H191" s="168"/>
      <c r="I191" s="168"/>
    </row>
    <row r="192" spans="4:9">
      <c r="D192" s="168"/>
      <c r="E192" s="168"/>
      <c r="F192" s="168"/>
      <c r="G192" s="168"/>
      <c r="H192" s="168"/>
      <c r="I192" s="168"/>
    </row>
    <row r="193" spans="4:9">
      <c r="D193" s="168"/>
      <c r="E193" s="168"/>
      <c r="F193" s="168"/>
      <c r="G193" s="168"/>
      <c r="H193" s="168"/>
      <c r="I193" s="168"/>
    </row>
    <row r="194" spans="4:9">
      <c r="D194" s="168"/>
      <c r="E194" s="168"/>
      <c r="F194" s="168"/>
      <c r="G194" s="168"/>
      <c r="H194" s="168"/>
      <c r="I194" s="168"/>
    </row>
    <row r="195" spans="4:9">
      <c r="D195" s="168"/>
      <c r="E195" s="168"/>
      <c r="F195" s="168"/>
      <c r="G195" s="168"/>
      <c r="H195" s="168"/>
      <c r="I195" s="168"/>
    </row>
    <row r="196" spans="4:9">
      <c r="D196" s="168"/>
      <c r="E196" s="168"/>
      <c r="F196" s="168"/>
      <c r="G196" s="168"/>
      <c r="H196" s="168"/>
      <c r="I196" s="168"/>
    </row>
    <row r="197" spans="4:9">
      <c r="D197" s="168"/>
      <c r="E197" s="168"/>
      <c r="F197" s="168"/>
      <c r="G197" s="168"/>
      <c r="H197" s="168"/>
      <c r="I197" s="168"/>
    </row>
    <row r="198" spans="4:9">
      <c r="D198" s="168"/>
      <c r="E198" s="168"/>
      <c r="F198" s="168"/>
      <c r="G198" s="168"/>
      <c r="H198" s="168"/>
      <c r="I198" s="168"/>
    </row>
    <row r="199" spans="4:9">
      <c r="D199" s="168"/>
      <c r="E199" s="168"/>
      <c r="F199" s="168"/>
      <c r="G199" s="168"/>
      <c r="H199" s="168"/>
      <c r="I199" s="168"/>
    </row>
    <row r="200" spans="4:9">
      <c r="D200" s="168"/>
      <c r="E200" s="168"/>
      <c r="F200" s="168"/>
      <c r="G200" s="168"/>
      <c r="H200" s="168"/>
      <c r="I200" s="168"/>
    </row>
    <row r="201" spans="4:9">
      <c r="D201" s="168"/>
      <c r="E201" s="168"/>
      <c r="F201" s="168"/>
      <c r="G201" s="168"/>
      <c r="H201" s="168"/>
      <c r="I201" s="168"/>
    </row>
    <row r="202" spans="4:9">
      <c r="D202" s="168"/>
      <c r="E202" s="168"/>
      <c r="F202" s="168"/>
      <c r="G202" s="168"/>
      <c r="H202" s="168"/>
      <c r="I202" s="168"/>
    </row>
    <row r="203" spans="4:9">
      <c r="D203" s="168"/>
      <c r="E203" s="168"/>
      <c r="F203" s="168"/>
      <c r="G203" s="168"/>
      <c r="H203" s="168"/>
      <c r="I203" s="168"/>
    </row>
    <row r="204" spans="4:9">
      <c r="D204" s="168"/>
      <c r="E204" s="168"/>
      <c r="F204" s="168"/>
      <c r="G204" s="168"/>
      <c r="H204" s="168"/>
      <c r="I204" s="168"/>
    </row>
    <row r="205" spans="4:9">
      <c r="D205" s="168"/>
      <c r="E205" s="168"/>
      <c r="F205" s="168"/>
      <c r="G205" s="168"/>
      <c r="H205" s="168"/>
      <c r="I205" s="168"/>
    </row>
    <row r="206" spans="4:9">
      <c r="D206" s="168"/>
      <c r="E206" s="168"/>
      <c r="F206" s="168"/>
      <c r="G206" s="168"/>
      <c r="H206" s="168"/>
      <c r="I206" s="168"/>
    </row>
    <row r="207" spans="4:9">
      <c r="D207" s="168"/>
      <c r="E207" s="168"/>
      <c r="F207" s="168"/>
      <c r="G207" s="168"/>
      <c r="H207" s="168"/>
      <c r="I207" s="168"/>
    </row>
    <row r="208" spans="4:9">
      <c r="D208" s="168"/>
      <c r="E208" s="168"/>
      <c r="F208" s="168"/>
      <c r="G208" s="168"/>
      <c r="H208" s="168"/>
      <c r="I208" s="168"/>
    </row>
    <row r="209" spans="4:9">
      <c r="D209" s="168"/>
      <c r="E209" s="168"/>
      <c r="F209" s="168"/>
      <c r="G209" s="168"/>
      <c r="H209" s="168"/>
      <c r="I209" s="168"/>
    </row>
    <row r="210" spans="4:9">
      <c r="D210" s="168"/>
      <c r="E210" s="168"/>
      <c r="F210" s="168"/>
      <c r="G210" s="168"/>
      <c r="H210" s="168"/>
      <c r="I210" s="168"/>
    </row>
    <row r="211" spans="4:9">
      <c r="D211" s="168"/>
      <c r="E211" s="168"/>
      <c r="F211" s="168"/>
      <c r="G211" s="168"/>
      <c r="H211" s="168"/>
      <c r="I211" s="168"/>
    </row>
    <row r="212" spans="4:9">
      <c r="D212" s="168"/>
      <c r="E212" s="168"/>
      <c r="F212" s="168"/>
      <c r="G212" s="168"/>
      <c r="H212" s="168"/>
      <c r="I212" s="168"/>
    </row>
    <row r="213" spans="4:9">
      <c r="D213" s="168"/>
      <c r="E213" s="168"/>
      <c r="F213" s="168"/>
      <c r="G213" s="168"/>
      <c r="H213" s="168"/>
      <c r="I213" s="168"/>
    </row>
    <row r="214" spans="4:9">
      <c r="D214" s="168"/>
      <c r="E214" s="168"/>
      <c r="F214" s="168"/>
      <c r="G214" s="168"/>
      <c r="H214" s="168"/>
      <c r="I214" s="168"/>
    </row>
    <row r="215" spans="4:9">
      <c r="D215" s="168"/>
      <c r="E215" s="168"/>
      <c r="F215" s="168"/>
      <c r="G215" s="168"/>
      <c r="H215" s="168"/>
      <c r="I215" s="168"/>
    </row>
    <row r="216" spans="4:9">
      <c r="D216" s="168"/>
      <c r="E216" s="168"/>
      <c r="F216" s="168"/>
      <c r="G216" s="168"/>
      <c r="H216" s="168"/>
      <c r="I216" s="168"/>
    </row>
    <row r="217" spans="4:9">
      <c r="D217" s="168"/>
      <c r="E217" s="168"/>
      <c r="F217" s="168"/>
      <c r="G217" s="168"/>
      <c r="H217" s="168"/>
      <c r="I217" s="168"/>
    </row>
    <row r="218" spans="4:9">
      <c r="D218" s="168"/>
      <c r="E218" s="168"/>
      <c r="F218" s="168"/>
      <c r="G218" s="168"/>
      <c r="H218" s="168"/>
      <c r="I218" s="168"/>
    </row>
    <row r="219" spans="4:9">
      <c r="D219" s="168"/>
      <c r="E219" s="168"/>
      <c r="F219" s="168"/>
      <c r="G219" s="168"/>
      <c r="H219" s="168"/>
      <c r="I219" s="168"/>
    </row>
    <row r="220" spans="4:9">
      <c r="D220" s="168"/>
      <c r="E220" s="168"/>
      <c r="F220" s="168"/>
      <c r="G220" s="168"/>
      <c r="H220" s="168"/>
      <c r="I220" s="168"/>
    </row>
    <row r="221" spans="4:9">
      <c r="D221" s="168"/>
      <c r="E221" s="168"/>
      <c r="F221" s="168"/>
      <c r="G221" s="168"/>
      <c r="H221" s="168"/>
      <c r="I221" s="168"/>
    </row>
    <row r="222" spans="4:9">
      <c r="D222" s="168"/>
      <c r="E222" s="168"/>
      <c r="F222" s="168"/>
      <c r="G222" s="168"/>
      <c r="H222" s="168"/>
      <c r="I222" s="168"/>
    </row>
    <row r="223" spans="4:9">
      <c r="D223" s="168"/>
      <c r="E223" s="168"/>
      <c r="F223" s="168"/>
      <c r="G223" s="168"/>
      <c r="H223" s="168"/>
      <c r="I223" s="168"/>
    </row>
    <row r="224" spans="4:9">
      <c r="D224" s="168"/>
      <c r="E224" s="168"/>
      <c r="F224" s="168"/>
      <c r="G224" s="168"/>
      <c r="H224" s="168"/>
      <c r="I224" s="168"/>
    </row>
    <row r="225" spans="4:9">
      <c r="D225" s="168"/>
      <c r="E225" s="168"/>
      <c r="F225" s="168"/>
      <c r="G225" s="168"/>
      <c r="H225" s="168"/>
      <c r="I225" s="168"/>
    </row>
    <row r="226" spans="4:9">
      <c r="D226" s="168"/>
      <c r="E226" s="168"/>
      <c r="F226" s="168"/>
      <c r="G226" s="168"/>
      <c r="H226" s="168"/>
      <c r="I226" s="168"/>
    </row>
    <row r="227" spans="4:9">
      <c r="D227" s="168"/>
      <c r="E227" s="168"/>
      <c r="F227" s="168"/>
      <c r="G227" s="168"/>
      <c r="H227" s="168"/>
      <c r="I227" s="168"/>
    </row>
    <row r="228" spans="4:9">
      <c r="D228" s="168"/>
      <c r="E228" s="168"/>
      <c r="F228" s="168"/>
      <c r="G228" s="168"/>
      <c r="H228" s="168"/>
      <c r="I228" s="168"/>
    </row>
    <row r="229" spans="4:9">
      <c r="D229" s="168"/>
      <c r="E229" s="168"/>
      <c r="F229" s="168"/>
      <c r="G229" s="168"/>
      <c r="H229" s="168"/>
      <c r="I229" s="168"/>
    </row>
    <row r="230" spans="4:9">
      <c r="D230" s="168"/>
      <c r="E230" s="168"/>
      <c r="F230" s="168"/>
      <c r="G230" s="168"/>
      <c r="H230" s="168"/>
      <c r="I230" s="168"/>
    </row>
    <row r="231" spans="4:9">
      <c r="D231" s="168"/>
      <c r="E231" s="168"/>
      <c r="F231" s="168"/>
      <c r="G231" s="168"/>
      <c r="H231" s="168"/>
      <c r="I231" s="168"/>
    </row>
    <row r="232" spans="4:9">
      <c r="D232" s="168"/>
      <c r="E232" s="168"/>
      <c r="F232" s="168"/>
      <c r="G232" s="168"/>
      <c r="H232" s="168"/>
      <c r="I232" s="168"/>
    </row>
    <row r="233" spans="4:9">
      <c r="D233" s="168"/>
      <c r="E233" s="168"/>
      <c r="F233" s="168"/>
      <c r="G233" s="168"/>
      <c r="H233" s="168"/>
      <c r="I233" s="168"/>
    </row>
    <row r="234" spans="4:9">
      <c r="D234" s="168"/>
      <c r="E234" s="168"/>
      <c r="F234" s="168"/>
      <c r="G234" s="168"/>
      <c r="H234" s="168"/>
      <c r="I234" s="168"/>
    </row>
    <row r="235" spans="4:9">
      <c r="D235" s="168"/>
      <c r="E235" s="168"/>
      <c r="F235" s="168"/>
      <c r="G235" s="168"/>
      <c r="H235" s="168"/>
      <c r="I235" s="168"/>
    </row>
    <row r="236" spans="4:9">
      <c r="D236" s="168"/>
      <c r="E236" s="168"/>
      <c r="F236" s="168"/>
      <c r="G236" s="168"/>
      <c r="H236" s="168"/>
      <c r="I236" s="168"/>
    </row>
    <row r="237" spans="4:9">
      <c r="D237" s="168"/>
      <c r="E237" s="168"/>
      <c r="F237" s="168"/>
      <c r="G237" s="168"/>
      <c r="H237" s="168"/>
      <c r="I237" s="168"/>
    </row>
    <row r="238" spans="4:9">
      <c r="D238" s="168"/>
      <c r="E238" s="168"/>
      <c r="F238" s="168"/>
      <c r="G238" s="168"/>
      <c r="H238" s="168"/>
      <c r="I238" s="168"/>
    </row>
    <row r="239" spans="4:9">
      <c r="D239" s="168"/>
      <c r="E239" s="168"/>
      <c r="F239" s="168"/>
      <c r="G239" s="168"/>
      <c r="H239" s="168"/>
      <c r="I239" s="168"/>
    </row>
    <row r="240" spans="4:9">
      <c r="D240" s="168"/>
      <c r="E240" s="168"/>
      <c r="F240" s="168"/>
      <c r="G240" s="168"/>
      <c r="H240" s="168"/>
      <c r="I240" s="168"/>
    </row>
    <row r="241" spans="4:9">
      <c r="D241" s="168"/>
      <c r="E241" s="168"/>
      <c r="F241" s="168"/>
      <c r="G241" s="168"/>
      <c r="H241" s="168"/>
      <c r="I241" s="168"/>
    </row>
    <row r="242" spans="4:9">
      <c r="D242" s="168"/>
      <c r="E242" s="168"/>
      <c r="F242" s="168"/>
      <c r="G242" s="168"/>
      <c r="H242" s="168"/>
      <c r="I242" s="168"/>
    </row>
    <row r="243" spans="4:9">
      <c r="D243" s="168"/>
      <c r="E243" s="168"/>
      <c r="F243" s="168"/>
      <c r="G243" s="168"/>
      <c r="H243" s="168"/>
      <c r="I243" s="168"/>
    </row>
    <row r="244" spans="4:9">
      <c r="D244" s="168"/>
      <c r="E244" s="168"/>
      <c r="F244" s="168"/>
      <c r="G244" s="168"/>
      <c r="H244" s="168"/>
      <c r="I244" s="168"/>
    </row>
    <row r="245" spans="4:9">
      <c r="D245" s="168"/>
      <c r="E245" s="168"/>
      <c r="F245" s="168"/>
      <c r="G245" s="168"/>
      <c r="H245" s="168"/>
      <c r="I245" s="168"/>
    </row>
    <row r="246" spans="4:9">
      <c r="D246" s="168"/>
      <c r="E246" s="168"/>
      <c r="F246" s="168"/>
      <c r="G246" s="168"/>
      <c r="H246" s="168"/>
      <c r="I246" s="168"/>
    </row>
    <row r="247" spans="4:9">
      <c r="D247" s="168"/>
      <c r="E247" s="168"/>
      <c r="F247" s="168"/>
      <c r="G247" s="168"/>
      <c r="H247" s="168"/>
      <c r="I247" s="168"/>
    </row>
    <row r="248" spans="4:9">
      <c r="D248" s="168"/>
      <c r="E248" s="168"/>
      <c r="F248" s="168"/>
      <c r="G248" s="168"/>
      <c r="H248" s="168"/>
      <c r="I248" s="168"/>
    </row>
    <row r="249" spans="4:9">
      <c r="D249" s="168"/>
      <c r="E249" s="168"/>
      <c r="F249" s="168"/>
      <c r="G249" s="168"/>
      <c r="H249" s="168"/>
      <c r="I249" s="168"/>
    </row>
    <row r="250" spans="4:9">
      <c r="D250" s="168"/>
      <c r="E250" s="168"/>
      <c r="F250" s="168"/>
      <c r="G250" s="168"/>
      <c r="H250" s="168"/>
      <c r="I250" s="168"/>
    </row>
    <row r="251" spans="4:9">
      <c r="D251" s="168"/>
      <c r="E251" s="168"/>
      <c r="F251" s="168"/>
      <c r="G251" s="168"/>
      <c r="H251" s="168"/>
      <c r="I251" s="168"/>
    </row>
    <row r="252" spans="4:9">
      <c r="D252" s="168"/>
      <c r="E252" s="168"/>
      <c r="F252" s="168"/>
      <c r="G252" s="168"/>
      <c r="H252" s="168"/>
      <c r="I252" s="168"/>
    </row>
    <row r="253" spans="4:9">
      <c r="D253" s="168"/>
      <c r="E253" s="168"/>
      <c r="F253" s="168"/>
      <c r="G253" s="168"/>
      <c r="H253" s="168"/>
      <c r="I253" s="168"/>
    </row>
    <row r="254" spans="4:9">
      <c r="D254" s="168"/>
      <c r="E254" s="168"/>
      <c r="F254" s="168"/>
      <c r="G254" s="168"/>
      <c r="H254" s="168"/>
      <c r="I254" s="168"/>
    </row>
    <row r="255" spans="4:9">
      <c r="D255" s="168"/>
      <c r="E255" s="168"/>
      <c r="F255" s="168"/>
      <c r="G255" s="168"/>
      <c r="H255" s="168"/>
      <c r="I255" s="168"/>
    </row>
    <row r="256" spans="4:9">
      <c r="D256" s="168"/>
      <c r="E256" s="168"/>
      <c r="F256" s="168"/>
      <c r="G256" s="168"/>
      <c r="H256" s="168"/>
      <c r="I256" s="168"/>
    </row>
    <row r="257" spans="4:9">
      <c r="D257" s="168"/>
      <c r="E257" s="168"/>
      <c r="F257" s="168"/>
      <c r="G257" s="168"/>
      <c r="H257" s="168"/>
      <c r="I257" s="168"/>
    </row>
    <row r="258" spans="4:9">
      <c r="D258" s="168"/>
      <c r="E258" s="168"/>
      <c r="F258" s="168"/>
      <c r="G258" s="168"/>
      <c r="H258" s="168"/>
      <c r="I258" s="168"/>
    </row>
    <row r="259" spans="4:9">
      <c r="D259" s="168"/>
      <c r="E259" s="168"/>
      <c r="F259" s="168"/>
      <c r="G259" s="168"/>
      <c r="H259" s="168"/>
      <c r="I259" s="168"/>
    </row>
    <row r="260" spans="4:9">
      <c r="D260" s="168"/>
      <c r="E260" s="168"/>
      <c r="F260" s="168"/>
      <c r="G260" s="168"/>
      <c r="H260" s="168"/>
      <c r="I260" s="168"/>
    </row>
    <row r="261" spans="4:9">
      <c r="D261" s="168"/>
      <c r="E261" s="168"/>
      <c r="F261" s="168"/>
      <c r="G261" s="168"/>
      <c r="H261" s="168"/>
      <c r="I261" s="168"/>
    </row>
    <row r="262" spans="4:9">
      <c r="D262" s="168"/>
      <c r="E262" s="168"/>
      <c r="F262" s="168"/>
      <c r="G262" s="168"/>
      <c r="H262" s="168"/>
      <c r="I262" s="168"/>
    </row>
    <row r="263" spans="4:9">
      <c r="D263" s="168"/>
      <c r="E263" s="168"/>
      <c r="F263" s="168"/>
      <c r="G263" s="168"/>
      <c r="H263" s="168"/>
      <c r="I263" s="168"/>
    </row>
    <row r="264" spans="4:9">
      <c r="D264" s="168"/>
      <c r="E264" s="168"/>
      <c r="F264" s="168"/>
      <c r="G264" s="168"/>
      <c r="H264" s="168"/>
      <c r="I264" s="168"/>
    </row>
  </sheetData>
  <mergeCells count="5">
    <mergeCell ref="I30:J30"/>
    <mergeCell ref="C4:E4"/>
    <mergeCell ref="C5:E5"/>
    <mergeCell ref="B30:C30"/>
    <mergeCell ref="E30:G30"/>
  </mergeCells>
  <phoneticPr fontId="30" type="noConversion"/>
  <dataValidations count="1">
    <dataValidation type="decimal" allowBlank="1" showInputMessage="1" showErrorMessage="1" errorTitle="Невалиден формат" error="Стойността в клетката може да съдържа само положително число.&#10;&#10;За да коригирате натиснете Retry. За да се откажете натиснете Cancel." sqref="C12:H16 C19:H25">
      <formula1>0</formula1>
      <formula2>9999999999999990</formula2>
    </dataValidation>
  </dataValidations>
  <pageMargins left="0.75" right="0.75" top="1" bottom="1" header="0.5" footer="0.5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>
  <sheetPr codeName="Sheet8"/>
  <dimension ref="A1:P154"/>
  <sheetViews>
    <sheetView topLeftCell="A127" workbookViewId="0">
      <selection activeCell="A152" sqref="A152"/>
    </sheetView>
  </sheetViews>
  <sheetFormatPr defaultColWidth="10.7109375" defaultRowHeight="12.75"/>
  <cols>
    <col min="1" max="1" width="42" style="51" customWidth="1"/>
    <col min="2" max="2" width="8.140625" style="77" customWidth="1"/>
    <col min="3" max="3" width="19.7109375" style="51" customWidth="1"/>
    <col min="4" max="4" width="20.140625" style="51" customWidth="1"/>
    <col min="5" max="5" width="23.7109375" style="51" customWidth="1"/>
    <col min="6" max="6" width="19.7109375" style="51" customWidth="1"/>
    <col min="7" max="16384" width="10.7109375" style="51"/>
  </cols>
  <sheetData>
    <row r="1" spans="1:15" ht="15.75" customHeight="1">
      <c r="A1" s="49"/>
      <c r="B1" s="50"/>
      <c r="C1" s="49"/>
      <c r="D1" s="49"/>
      <c r="E1" s="49"/>
      <c r="F1" s="49"/>
    </row>
    <row r="2" spans="1:15" ht="12.75" customHeight="1">
      <c r="A2" s="199" t="s">
        <v>820</v>
      </c>
      <c r="B2" s="199"/>
      <c r="C2" s="199"/>
      <c r="D2" s="199"/>
      <c r="E2" s="199"/>
      <c r="F2" s="199"/>
    </row>
    <row r="3" spans="1:15" ht="12.75" customHeight="1">
      <c r="A3" s="199" t="s">
        <v>821</v>
      </c>
      <c r="B3" s="199"/>
      <c r="C3" s="199"/>
      <c r="D3" s="199"/>
      <c r="E3" s="199"/>
      <c r="F3" s="199"/>
    </row>
    <row r="4" spans="1:15" ht="12.75" customHeight="1">
      <c r="A4" s="52"/>
      <c r="B4" s="48"/>
      <c r="C4" s="52"/>
      <c r="D4" s="52"/>
      <c r="E4" s="52"/>
      <c r="F4" s="52"/>
    </row>
    <row r="5" spans="1:15" ht="12.75" customHeight="1">
      <c r="A5" s="53" t="s">
        <v>383</v>
      </c>
      <c r="B5" s="609" t="str">
        <f>'справка №1-БАЛАНС'!E3</f>
        <v xml:space="preserve"> "Бесттехника ТМ - Радомир " ПАД</v>
      </c>
      <c r="C5" s="626"/>
      <c r="D5" s="586"/>
      <c r="E5" s="353" t="s">
        <v>2</v>
      </c>
      <c r="F5" s="589">
        <f>'справка №1-БАЛАНС'!H3</f>
        <v>113020833</v>
      </c>
    </row>
    <row r="6" spans="1:15" ht="15" customHeight="1">
      <c r="A6" s="54" t="s">
        <v>822</v>
      </c>
      <c r="B6" s="609" t="str">
        <f>'справка №1-БАЛАНС'!E5</f>
        <v xml:space="preserve"> към 30.09.2009 г.</v>
      </c>
      <c r="C6" s="641"/>
      <c r="D6" s="55"/>
      <c r="E6" s="354" t="s">
        <v>4</v>
      </c>
      <c r="F6" s="590" t="str">
        <f>'справка №1-БАЛАНС'!H4</f>
        <v xml:space="preserve"> </v>
      </c>
      <c r="G6" s="55"/>
      <c r="H6" s="55"/>
      <c r="I6" s="55"/>
      <c r="J6" s="55"/>
      <c r="K6" s="55"/>
      <c r="L6" s="55"/>
      <c r="M6" s="55"/>
    </row>
    <row r="7" spans="1:15" s="56" customFormat="1" ht="15" customHeight="1">
      <c r="B7" s="615"/>
      <c r="C7" s="644"/>
      <c r="D7" s="57"/>
      <c r="E7" s="57"/>
      <c r="F7" s="58" t="s">
        <v>274</v>
      </c>
      <c r="G7" s="57"/>
      <c r="H7" s="57"/>
      <c r="I7" s="57"/>
      <c r="J7" s="57"/>
      <c r="K7" s="57"/>
      <c r="L7" s="57"/>
      <c r="M7" s="57"/>
    </row>
    <row r="8" spans="1:15" s="63" customFormat="1" ht="51">
      <c r="A8" s="59" t="s">
        <v>823</v>
      </c>
      <c r="B8" s="60" t="s">
        <v>8</v>
      </c>
      <c r="C8" s="61" t="s">
        <v>824</v>
      </c>
      <c r="D8" s="61" t="s">
        <v>825</v>
      </c>
      <c r="E8" s="61" t="s">
        <v>826</v>
      </c>
      <c r="F8" s="61" t="s">
        <v>827</v>
      </c>
      <c r="G8" s="62"/>
      <c r="H8" s="62"/>
      <c r="I8" s="62"/>
      <c r="J8" s="62"/>
      <c r="K8" s="62"/>
      <c r="L8" s="62"/>
      <c r="M8" s="62"/>
      <c r="N8" s="62"/>
      <c r="O8" s="62"/>
    </row>
    <row r="9" spans="1:15" s="63" customFormat="1">
      <c r="A9" s="61" t="s">
        <v>14</v>
      </c>
      <c r="B9" s="60" t="s">
        <v>15</v>
      </c>
      <c r="C9" s="61">
        <v>1</v>
      </c>
      <c r="D9" s="61">
        <v>2</v>
      </c>
      <c r="E9" s="61">
        <v>3</v>
      </c>
      <c r="F9" s="61">
        <v>4</v>
      </c>
    </row>
    <row r="10" spans="1:15" ht="14.25" customHeight="1">
      <c r="A10" s="64" t="s">
        <v>828</v>
      </c>
      <c r="B10" s="65"/>
      <c r="C10" s="535"/>
      <c r="D10" s="535"/>
      <c r="E10" s="535"/>
      <c r="F10" s="535"/>
    </row>
    <row r="11" spans="1:15" ht="18" customHeight="1">
      <c r="A11" s="66" t="s">
        <v>829</v>
      </c>
      <c r="B11" s="67"/>
      <c r="C11" s="535"/>
      <c r="D11" s="535"/>
      <c r="E11" s="535"/>
      <c r="F11" s="535"/>
    </row>
    <row r="12" spans="1:15" ht="14.25" customHeight="1">
      <c r="A12" s="66" t="s">
        <v>830</v>
      </c>
      <c r="B12" s="67"/>
      <c r="C12" s="549"/>
      <c r="D12" s="549"/>
      <c r="E12" s="549"/>
      <c r="F12" s="551">
        <f>C12-E12</f>
        <v>0</v>
      </c>
    </row>
    <row r="13" spans="1:15">
      <c r="A13" s="66" t="s">
        <v>831</v>
      </c>
      <c r="B13" s="67"/>
      <c r="C13" s="549"/>
      <c r="D13" s="549"/>
      <c r="E13" s="549"/>
      <c r="F13" s="551">
        <f t="shared" ref="F13:F26" si="0">C13-E13</f>
        <v>0</v>
      </c>
    </row>
    <row r="14" spans="1:15">
      <c r="A14" s="66" t="s">
        <v>549</v>
      </c>
      <c r="B14" s="67"/>
      <c r="C14" s="549"/>
      <c r="D14" s="549"/>
      <c r="E14" s="549"/>
      <c r="F14" s="551">
        <f t="shared" si="0"/>
        <v>0</v>
      </c>
    </row>
    <row r="15" spans="1:15">
      <c r="A15" s="66" t="s">
        <v>552</v>
      </c>
      <c r="B15" s="67"/>
      <c r="C15" s="549"/>
      <c r="D15" s="549"/>
      <c r="E15" s="549"/>
      <c r="F15" s="551">
        <f t="shared" si="0"/>
        <v>0</v>
      </c>
    </row>
    <row r="16" spans="1:15">
      <c r="A16" s="66">
        <v>5</v>
      </c>
      <c r="B16" s="67"/>
      <c r="C16" s="549"/>
      <c r="D16" s="549"/>
      <c r="E16" s="549"/>
      <c r="F16" s="551">
        <f t="shared" si="0"/>
        <v>0</v>
      </c>
    </row>
    <row r="17" spans="1:16">
      <c r="A17" s="66">
        <v>6</v>
      </c>
      <c r="B17" s="67"/>
      <c r="C17" s="549"/>
      <c r="D17" s="549"/>
      <c r="E17" s="549"/>
      <c r="F17" s="551">
        <f t="shared" si="0"/>
        <v>0</v>
      </c>
    </row>
    <row r="18" spans="1:16">
      <c r="A18" s="66">
        <v>7</v>
      </c>
      <c r="B18" s="67"/>
      <c r="C18" s="549"/>
      <c r="D18" s="549"/>
      <c r="E18" s="549"/>
      <c r="F18" s="551">
        <f t="shared" si="0"/>
        <v>0</v>
      </c>
    </row>
    <row r="19" spans="1:16">
      <c r="A19" s="66">
        <v>8</v>
      </c>
      <c r="B19" s="67"/>
      <c r="C19" s="549"/>
      <c r="D19" s="549"/>
      <c r="E19" s="549"/>
      <c r="F19" s="551">
        <f t="shared" si="0"/>
        <v>0</v>
      </c>
    </row>
    <row r="20" spans="1:16">
      <c r="A20" s="66">
        <v>9</v>
      </c>
      <c r="B20" s="67"/>
      <c r="C20" s="549"/>
      <c r="D20" s="549"/>
      <c r="E20" s="549"/>
      <c r="F20" s="551">
        <f t="shared" si="0"/>
        <v>0</v>
      </c>
    </row>
    <row r="21" spans="1:16">
      <c r="A21" s="66">
        <v>10</v>
      </c>
      <c r="B21" s="67"/>
      <c r="C21" s="549"/>
      <c r="D21" s="549"/>
      <c r="E21" s="549"/>
      <c r="F21" s="551">
        <f t="shared" si="0"/>
        <v>0</v>
      </c>
    </row>
    <row r="22" spans="1:16">
      <c r="A22" s="66">
        <v>11</v>
      </c>
      <c r="B22" s="67"/>
      <c r="C22" s="549"/>
      <c r="D22" s="549"/>
      <c r="E22" s="549"/>
      <c r="F22" s="551">
        <f t="shared" si="0"/>
        <v>0</v>
      </c>
    </row>
    <row r="23" spans="1:16">
      <c r="A23" s="66">
        <v>12</v>
      </c>
      <c r="B23" s="67"/>
      <c r="C23" s="549"/>
      <c r="D23" s="549"/>
      <c r="E23" s="549"/>
      <c r="F23" s="551">
        <f t="shared" si="0"/>
        <v>0</v>
      </c>
    </row>
    <row r="24" spans="1:16">
      <c r="A24" s="66">
        <v>13</v>
      </c>
      <c r="B24" s="67"/>
      <c r="C24" s="549"/>
      <c r="D24" s="549"/>
      <c r="E24" s="549"/>
      <c r="F24" s="551">
        <f t="shared" si="0"/>
        <v>0</v>
      </c>
    </row>
    <row r="25" spans="1:16" ht="12" customHeight="1">
      <c r="A25" s="66">
        <v>14</v>
      </c>
      <c r="B25" s="67"/>
      <c r="C25" s="549"/>
      <c r="D25" s="549"/>
      <c r="E25" s="549"/>
      <c r="F25" s="551">
        <f t="shared" si="0"/>
        <v>0</v>
      </c>
    </row>
    <row r="26" spans="1:16">
      <c r="A26" s="66">
        <v>15</v>
      </c>
      <c r="B26" s="67"/>
      <c r="C26" s="549"/>
      <c r="D26" s="549"/>
      <c r="E26" s="549"/>
      <c r="F26" s="551">
        <f t="shared" si="0"/>
        <v>0</v>
      </c>
    </row>
    <row r="27" spans="1:16" ht="11.25" customHeight="1">
      <c r="A27" s="68" t="s">
        <v>564</v>
      </c>
      <c r="B27" s="69" t="s">
        <v>832</v>
      </c>
      <c r="C27" s="535">
        <f>SUM(C12:C26)</f>
        <v>0</v>
      </c>
      <c r="D27" s="535"/>
      <c r="E27" s="535">
        <f>SUM(E12:E26)</f>
        <v>0</v>
      </c>
      <c r="F27" s="550">
        <f>SUM(F12:F26)</f>
        <v>0</v>
      </c>
      <c r="G27" s="526"/>
      <c r="H27" s="526"/>
      <c r="I27" s="526"/>
      <c r="J27" s="526"/>
      <c r="K27" s="526"/>
      <c r="L27" s="526"/>
      <c r="M27" s="526"/>
      <c r="N27" s="526"/>
      <c r="O27" s="526"/>
      <c r="P27" s="526"/>
    </row>
    <row r="28" spans="1:16" ht="16.5" customHeight="1">
      <c r="A28" s="66" t="s">
        <v>833</v>
      </c>
      <c r="B28" s="70"/>
      <c r="C28" s="535"/>
      <c r="D28" s="535"/>
      <c r="E28" s="535"/>
      <c r="F28" s="550"/>
    </row>
    <row r="29" spans="1:16">
      <c r="A29" s="66" t="s">
        <v>543</v>
      </c>
      <c r="B29" s="70"/>
      <c r="C29" s="549"/>
      <c r="D29" s="549"/>
      <c r="E29" s="549"/>
      <c r="F29" s="551">
        <f>C29-E29</f>
        <v>0</v>
      </c>
    </row>
    <row r="30" spans="1:16">
      <c r="A30" s="66" t="s">
        <v>546</v>
      </c>
      <c r="B30" s="70"/>
      <c r="C30" s="549"/>
      <c r="D30" s="549"/>
      <c r="E30" s="549"/>
      <c r="F30" s="551">
        <f t="shared" ref="F30:F43" si="1">C30-E30</f>
        <v>0</v>
      </c>
    </row>
    <row r="31" spans="1:16">
      <c r="A31" s="66" t="s">
        <v>549</v>
      </c>
      <c r="B31" s="70"/>
      <c r="C31" s="549"/>
      <c r="D31" s="549"/>
      <c r="E31" s="549"/>
      <c r="F31" s="551">
        <f t="shared" si="1"/>
        <v>0</v>
      </c>
    </row>
    <row r="32" spans="1:16">
      <c r="A32" s="66" t="s">
        <v>552</v>
      </c>
      <c r="B32" s="70"/>
      <c r="C32" s="549"/>
      <c r="D32" s="549"/>
      <c r="E32" s="549"/>
      <c r="F32" s="551">
        <f t="shared" si="1"/>
        <v>0</v>
      </c>
    </row>
    <row r="33" spans="1:16">
      <c r="A33" s="66">
        <v>5</v>
      </c>
      <c r="B33" s="67"/>
      <c r="C33" s="549"/>
      <c r="D33" s="549"/>
      <c r="E33" s="549"/>
      <c r="F33" s="551">
        <f t="shared" si="1"/>
        <v>0</v>
      </c>
    </row>
    <row r="34" spans="1:16">
      <c r="A34" s="66">
        <v>6</v>
      </c>
      <c r="B34" s="67"/>
      <c r="C34" s="549"/>
      <c r="D34" s="549"/>
      <c r="E34" s="549"/>
      <c r="F34" s="551">
        <f t="shared" si="1"/>
        <v>0</v>
      </c>
    </row>
    <row r="35" spans="1:16">
      <c r="A35" s="66">
        <v>7</v>
      </c>
      <c r="B35" s="67"/>
      <c r="C35" s="549"/>
      <c r="D35" s="549"/>
      <c r="E35" s="549"/>
      <c r="F35" s="551">
        <f t="shared" si="1"/>
        <v>0</v>
      </c>
    </row>
    <row r="36" spans="1:16">
      <c r="A36" s="66">
        <v>8</v>
      </c>
      <c r="B36" s="67"/>
      <c r="C36" s="549"/>
      <c r="D36" s="549"/>
      <c r="E36" s="549"/>
      <c r="F36" s="551">
        <f t="shared" si="1"/>
        <v>0</v>
      </c>
    </row>
    <row r="37" spans="1:16">
      <c r="A37" s="66">
        <v>9</v>
      </c>
      <c r="B37" s="67"/>
      <c r="C37" s="549"/>
      <c r="D37" s="549"/>
      <c r="E37" s="549"/>
      <c r="F37" s="551">
        <f t="shared" si="1"/>
        <v>0</v>
      </c>
    </row>
    <row r="38" spans="1:16">
      <c r="A38" s="66">
        <v>10</v>
      </c>
      <c r="B38" s="67"/>
      <c r="C38" s="549"/>
      <c r="D38" s="549"/>
      <c r="E38" s="549"/>
      <c r="F38" s="551">
        <f t="shared" si="1"/>
        <v>0</v>
      </c>
    </row>
    <row r="39" spans="1:16">
      <c r="A39" s="66">
        <v>11</v>
      </c>
      <c r="B39" s="67"/>
      <c r="C39" s="549"/>
      <c r="D39" s="549"/>
      <c r="E39" s="549"/>
      <c r="F39" s="551">
        <f t="shared" si="1"/>
        <v>0</v>
      </c>
    </row>
    <row r="40" spans="1:16">
      <c r="A40" s="66">
        <v>12</v>
      </c>
      <c r="B40" s="67"/>
      <c r="C40" s="549"/>
      <c r="D40" s="549"/>
      <c r="E40" s="549"/>
      <c r="F40" s="551">
        <f t="shared" si="1"/>
        <v>0</v>
      </c>
    </row>
    <row r="41" spans="1:16">
      <c r="A41" s="66">
        <v>13</v>
      </c>
      <c r="B41" s="67"/>
      <c r="C41" s="549"/>
      <c r="D41" s="549"/>
      <c r="E41" s="549"/>
      <c r="F41" s="551">
        <f t="shared" si="1"/>
        <v>0</v>
      </c>
    </row>
    <row r="42" spans="1:16" ht="12" customHeight="1">
      <c r="A42" s="66">
        <v>14</v>
      </c>
      <c r="B42" s="67"/>
      <c r="C42" s="549"/>
      <c r="D42" s="549"/>
      <c r="E42" s="549"/>
      <c r="F42" s="551">
        <f t="shared" si="1"/>
        <v>0</v>
      </c>
    </row>
    <row r="43" spans="1:16">
      <c r="A43" s="66">
        <v>15</v>
      </c>
      <c r="B43" s="67"/>
      <c r="C43" s="549"/>
      <c r="D43" s="549"/>
      <c r="E43" s="549"/>
      <c r="F43" s="551">
        <f t="shared" si="1"/>
        <v>0</v>
      </c>
    </row>
    <row r="44" spans="1:16" ht="15" customHeight="1">
      <c r="A44" s="68" t="s">
        <v>581</v>
      </c>
      <c r="B44" s="69" t="s">
        <v>834</v>
      </c>
      <c r="C44" s="535">
        <f>SUM(C29:C43)</f>
        <v>0</v>
      </c>
      <c r="D44" s="535"/>
      <c r="E44" s="535">
        <f>SUM(E29:E43)</f>
        <v>0</v>
      </c>
      <c r="F44" s="550">
        <f>SUM(F29:F43)</f>
        <v>0</v>
      </c>
      <c r="G44" s="526"/>
      <c r="H44" s="526"/>
      <c r="I44" s="526"/>
      <c r="J44" s="526"/>
      <c r="K44" s="526"/>
      <c r="L44" s="526"/>
      <c r="M44" s="526"/>
      <c r="N44" s="526"/>
      <c r="O44" s="526"/>
      <c r="P44" s="526"/>
    </row>
    <row r="45" spans="1:16" ht="12.75" customHeight="1">
      <c r="A45" s="66" t="s">
        <v>835</v>
      </c>
      <c r="B45" s="70"/>
      <c r="C45" s="535"/>
      <c r="D45" s="535"/>
      <c r="E45" s="535"/>
      <c r="F45" s="550"/>
    </row>
    <row r="46" spans="1:16">
      <c r="A46" s="66" t="s">
        <v>543</v>
      </c>
      <c r="B46" s="70"/>
      <c r="C46" s="549"/>
      <c r="D46" s="549"/>
      <c r="E46" s="549"/>
      <c r="F46" s="551">
        <f>C46-E46</f>
        <v>0</v>
      </c>
    </row>
    <row r="47" spans="1:16">
      <c r="A47" s="66" t="s">
        <v>546</v>
      </c>
      <c r="B47" s="70"/>
      <c r="C47" s="549"/>
      <c r="D47" s="549"/>
      <c r="E47" s="549"/>
      <c r="F47" s="551">
        <f t="shared" ref="F47:F60" si="2">C47-E47</f>
        <v>0</v>
      </c>
    </row>
    <row r="48" spans="1:16">
      <c r="A48" s="66" t="s">
        <v>549</v>
      </c>
      <c r="B48" s="70"/>
      <c r="C48" s="549"/>
      <c r="D48" s="549"/>
      <c r="E48" s="549"/>
      <c r="F48" s="551">
        <f t="shared" si="2"/>
        <v>0</v>
      </c>
    </row>
    <row r="49" spans="1:16">
      <c r="A49" s="66" t="s">
        <v>552</v>
      </c>
      <c r="B49" s="70"/>
      <c r="C49" s="549"/>
      <c r="D49" s="549"/>
      <c r="E49" s="549"/>
      <c r="F49" s="551">
        <f t="shared" si="2"/>
        <v>0</v>
      </c>
    </row>
    <row r="50" spans="1:16">
      <c r="A50" s="66">
        <v>5</v>
      </c>
      <c r="B50" s="67"/>
      <c r="C50" s="549"/>
      <c r="D50" s="549"/>
      <c r="E50" s="549"/>
      <c r="F50" s="551">
        <f t="shared" si="2"/>
        <v>0</v>
      </c>
    </row>
    <row r="51" spans="1:16">
      <c r="A51" s="66">
        <v>6</v>
      </c>
      <c r="B51" s="67"/>
      <c r="C51" s="549"/>
      <c r="D51" s="549"/>
      <c r="E51" s="549"/>
      <c r="F51" s="551">
        <f t="shared" si="2"/>
        <v>0</v>
      </c>
    </row>
    <row r="52" spans="1:16">
      <c r="A52" s="66">
        <v>7</v>
      </c>
      <c r="B52" s="67"/>
      <c r="C52" s="549"/>
      <c r="D52" s="549"/>
      <c r="E52" s="549"/>
      <c r="F52" s="551">
        <f t="shared" si="2"/>
        <v>0</v>
      </c>
    </row>
    <row r="53" spans="1:16">
      <c r="A53" s="66">
        <v>8</v>
      </c>
      <c r="B53" s="67"/>
      <c r="C53" s="549"/>
      <c r="D53" s="549"/>
      <c r="E53" s="549"/>
      <c r="F53" s="551">
        <f t="shared" si="2"/>
        <v>0</v>
      </c>
    </row>
    <row r="54" spans="1:16">
      <c r="A54" s="66">
        <v>9</v>
      </c>
      <c r="B54" s="67"/>
      <c r="C54" s="549"/>
      <c r="D54" s="549"/>
      <c r="E54" s="549"/>
      <c r="F54" s="551">
        <f t="shared" si="2"/>
        <v>0</v>
      </c>
    </row>
    <row r="55" spans="1:16">
      <c r="A55" s="66">
        <v>10</v>
      </c>
      <c r="B55" s="67"/>
      <c r="C55" s="549"/>
      <c r="D55" s="549"/>
      <c r="E55" s="549"/>
      <c r="F55" s="551">
        <f t="shared" si="2"/>
        <v>0</v>
      </c>
    </row>
    <row r="56" spans="1:16">
      <c r="A56" s="66">
        <v>11</v>
      </c>
      <c r="B56" s="67"/>
      <c r="C56" s="549"/>
      <c r="D56" s="549"/>
      <c r="E56" s="549"/>
      <c r="F56" s="551">
        <f t="shared" si="2"/>
        <v>0</v>
      </c>
    </row>
    <row r="57" spans="1:16">
      <c r="A57" s="66">
        <v>12</v>
      </c>
      <c r="B57" s="67"/>
      <c r="C57" s="549"/>
      <c r="D57" s="549"/>
      <c r="E57" s="549"/>
      <c r="F57" s="551">
        <f t="shared" si="2"/>
        <v>0</v>
      </c>
    </row>
    <row r="58" spans="1:16">
      <c r="A58" s="66">
        <v>13</v>
      </c>
      <c r="B58" s="67"/>
      <c r="C58" s="549"/>
      <c r="D58" s="549"/>
      <c r="E58" s="549"/>
      <c r="F58" s="551">
        <f t="shared" si="2"/>
        <v>0</v>
      </c>
    </row>
    <row r="59" spans="1:16" ht="12" customHeight="1">
      <c r="A59" s="66">
        <v>14</v>
      </c>
      <c r="B59" s="67"/>
      <c r="C59" s="549"/>
      <c r="D59" s="549"/>
      <c r="E59" s="549"/>
      <c r="F59" s="551">
        <f t="shared" si="2"/>
        <v>0</v>
      </c>
    </row>
    <row r="60" spans="1:16">
      <c r="A60" s="66">
        <v>15</v>
      </c>
      <c r="B60" s="67"/>
      <c r="C60" s="549"/>
      <c r="D60" s="549"/>
      <c r="E60" s="549"/>
      <c r="F60" s="551">
        <f t="shared" si="2"/>
        <v>0</v>
      </c>
    </row>
    <row r="61" spans="1:16" ht="12" customHeight="1">
      <c r="A61" s="68" t="s">
        <v>600</v>
      </c>
      <c r="B61" s="69" t="s">
        <v>836</v>
      </c>
      <c r="C61" s="535">
        <f>SUM(C46:C60)</f>
        <v>0</v>
      </c>
      <c r="D61" s="535"/>
      <c r="E61" s="535">
        <f>SUM(E46:E60)</f>
        <v>0</v>
      </c>
      <c r="F61" s="550">
        <f>SUM(F46:F60)</f>
        <v>0</v>
      </c>
      <c r="G61" s="526"/>
      <c r="H61" s="526"/>
      <c r="I61" s="526"/>
      <c r="J61" s="526"/>
      <c r="K61" s="526"/>
      <c r="L61" s="526"/>
      <c r="M61" s="526"/>
      <c r="N61" s="526"/>
      <c r="O61" s="526"/>
      <c r="P61" s="526"/>
    </row>
    <row r="62" spans="1:16" ht="18.75" customHeight="1">
      <c r="A62" s="66" t="s">
        <v>837</v>
      </c>
      <c r="B62" s="70"/>
      <c r="C62" s="535"/>
      <c r="D62" s="535"/>
      <c r="E62" s="535"/>
      <c r="F62" s="550"/>
    </row>
    <row r="63" spans="1:16">
      <c r="A63" s="66" t="s">
        <v>543</v>
      </c>
      <c r="B63" s="70"/>
      <c r="C63" s="549">
        <v>7</v>
      </c>
      <c r="D63" s="597">
        <v>5.42</v>
      </c>
      <c r="E63" s="549"/>
      <c r="F63" s="551">
        <f>C63-E63</f>
        <v>7</v>
      </c>
    </row>
    <row r="64" spans="1:16">
      <c r="A64" s="66" t="s">
        <v>546</v>
      </c>
      <c r="B64" s="70"/>
      <c r="C64" s="549"/>
      <c r="D64" s="549"/>
      <c r="E64" s="549"/>
      <c r="F64" s="551">
        <f t="shared" ref="F64:F77" si="3">C64-E64</f>
        <v>0</v>
      </c>
    </row>
    <row r="65" spans="1:16">
      <c r="A65" s="66" t="s">
        <v>549</v>
      </c>
      <c r="B65" s="70"/>
      <c r="C65" s="549"/>
      <c r="D65" s="549"/>
      <c r="E65" s="549"/>
      <c r="F65" s="551">
        <f t="shared" si="3"/>
        <v>0</v>
      </c>
    </row>
    <row r="66" spans="1:16">
      <c r="A66" s="66" t="s">
        <v>552</v>
      </c>
      <c r="B66" s="70"/>
      <c r="C66" s="549"/>
      <c r="D66" s="549"/>
      <c r="E66" s="549"/>
      <c r="F66" s="551">
        <f t="shared" si="3"/>
        <v>0</v>
      </c>
    </row>
    <row r="67" spans="1:16">
      <c r="A67" s="66">
        <v>5</v>
      </c>
      <c r="B67" s="67"/>
      <c r="C67" s="549"/>
      <c r="D67" s="549"/>
      <c r="E67" s="549"/>
      <c r="F67" s="551">
        <f t="shared" si="3"/>
        <v>0</v>
      </c>
    </row>
    <row r="68" spans="1:16">
      <c r="A68" s="66">
        <v>6</v>
      </c>
      <c r="B68" s="67"/>
      <c r="C68" s="549"/>
      <c r="D68" s="549"/>
      <c r="E68" s="549"/>
      <c r="F68" s="551">
        <f t="shared" si="3"/>
        <v>0</v>
      </c>
    </row>
    <row r="69" spans="1:16">
      <c r="A69" s="66">
        <v>7</v>
      </c>
      <c r="B69" s="67"/>
      <c r="C69" s="549"/>
      <c r="D69" s="549"/>
      <c r="E69" s="549"/>
      <c r="F69" s="551">
        <f t="shared" si="3"/>
        <v>0</v>
      </c>
    </row>
    <row r="70" spans="1:16">
      <c r="A70" s="66">
        <v>8</v>
      </c>
      <c r="B70" s="67"/>
      <c r="C70" s="549"/>
      <c r="D70" s="549"/>
      <c r="E70" s="549"/>
      <c r="F70" s="551">
        <f t="shared" si="3"/>
        <v>0</v>
      </c>
    </row>
    <row r="71" spans="1:16">
      <c r="A71" s="66">
        <v>9</v>
      </c>
      <c r="B71" s="67"/>
      <c r="C71" s="549"/>
      <c r="D71" s="549"/>
      <c r="E71" s="549"/>
      <c r="F71" s="551">
        <f t="shared" si="3"/>
        <v>0</v>
      </c>
    </row>
    <row r="72" spans="1:16">
      <c r="A72" s="66">
        <v>10</v>
      </c>
      <c r="B72" s="67"/>
      <c r="C72" s="549"/>
      <c r="D72" s="549"/>
      <c r="E72" s="549"/>
      <c r="F72" s="551">
        <f t="shared" si="3"/>
        <v>0</v>
      </c>
    </row>
    <row r="73" spans="1:16">
      <c r="A73" s="66">
        <v>11</v>
      </c>
      <c r="B73" s="67"/>
      <c r="C73" s="549"/>
      <c r="D73" s="549"/>
      <c r="E73" s="549"/>
      <c r="F73" s="551">
        <f t="shared" si="3"/>
        <v>0</v>
      </c>
    </row>
    <row r="74" spans="1:16">
      <c r="A74" s="66">
        <v>12</v>
      </c>
      <c r="B74" s="67"/>
      <c r="C74" s="549"/>
      <c r="D74" s="549"/>
      <c r="E74" s="549"/>
      <c r="F74" s="551">
        <f t="shared" si="3"/>
        <v>0</v>
      </c>
    </row>
    <row r="75" spans="1:16">
      <c r="A75" s="66">
        <v>13</v>
      </c>
      <c r="B75" s="67"/>
      <c r="C75" s="549"/>
      <c r="D75" s="549"/>
      <c r="E75" s="549"/>
      <c r="F75" s="551">
        <f t="shared" si="3"/>
        <v>0</v>
      </c>
    </row>
    <row r="76" spans="1:16" ht="12" customHeight="1">
      <c r="A76" s="66">
        <v>14</v>
      </c>
      <c r="B76" s="67"/>
      <c r="C76" s="549"/>
      <c r="D76" s="549"/>
      <c r="E76" s="549"/>
      <c r="F76" s="551">
        <f t="shared" si="3"/>
        <v>0</v>
      </c>
    </row>
    <row r="77" spans="1:16">
      <c r="A77" s="66">
        <v>15</v>
      </c>
      <c r="B77" s="67"/>
      <c r="C77" s="549"/>
      <c r="D77" s="549"/>
      <c r="E77" s="549"/>
      <c r="F77" s="551">
        <f t="shared" si="3"/>
        <v>0</v>
      </c>
    </row>
    <row r="78" spans="1:16" ht="14.25" customHeight="1">
      <c r="A78" s="68" t="s">
        <v>838</v>
      </c>
      <c r="B78" s="69" t="s">
        <v>839</v>
      </c>
      <c r="C78" s="535">
        <f>SUM(C63:C77)</f>
        <v>7</v>
      </c>
      <c r="D78" s="598">
        <v>5.42</v>
      </c>
      <c r="E78" s="535">
        <f>SUM(E63:E77)</f>
        <v>0</v>
      </c>
      <c r="F78" s="550">
        <f>SUM(F63:F77)</f>
        <v>7</v>
      </c>
      <c r="G78" s="526"/>
      <c r="H78" s="526"/>
      <c r="I78" s="526"/>
      <c r="J78" s="526"/>
      <c r="K78" s="526"/>
      <c r="L78" s="526"/>
      <c r="M78" s="526"/>
      <c r="N78" s="526"/>
      <c r="O78" s="526"/>
      <c r="P78" s="526"/>
    </row>
    <row r="79" spans="1:16" ht="15.75" customHeight="1">
      <c r="A79" s="71" t="s">
        <v>840</v>
      </c>
      <c r="B79" s="69" t="s">
        <v>841</v>
      </c>
      <c r="C79" s="535">
        <f>C78+C61+C44+C27</f>
        <v>7</v>
      </c>
      <c r="D79" s="598">
        <v>5.42</v>
      </c>
      <c r="E79" s="535">
        <f>E78+E61+E44+E27</f>
        <v>0</v>
      </c>
      <c r="F79" s="550">
        <f>F78+F61+F44+F27</f>
        <v>7</v>
      </c>
      <c r="G79" s="526"/>
      <c r="H79" s="526"/>
      <c r="I79" s="526"/>
      <c r="J79" s="526"/>
      <c r="K79" s="526"/>
      <c r="L79" s="526"/>
      <c r="M79" s="526"/>
      <c r="N79" s="526"/>
      <c r="O79" s="526"/>
      <c r="P79" s="526"/>
    </row>
    <row r="80" spans="1:16" ht="15" customHeight="1">
      <c r="A80" s="64" t="s">
        <v>842</v>
      </c>
      <c r="B80" s="69"/>
      <c r="C80" s="535"/>
      <c r="D80" s="535"/>
      <c r="E80" s="535"/>
      <c r="F80" s="550"/>
    </row>
    <row r="81" spans="1:6" ht="14.25" customHeight="1">
      <c r="A81" s="66" t="s">
        <v>829</v>
      </c>
      <c r="B81" s="70"/>
      <c r="C81" s="535"/>
      <c r="D81" s="535"/>
      <c r="E81" s="535"/>
      <c r="F81" s="550"/>
    </row>
    <row r="82" spans="1:6">
      <c r="A82" s="66" t="s">
        <v>830</v>
      </c>
      <c r="B82" s="70"/>
      <c r="C82" s="549"/>
      <c r="D82" s="549"/>
      <c r="E82" s="549"/>
      <c r="F82" s="551">
        <f>C82-E82</f>
        <v>0</v>
      </c>
    </row>
    <row r="83" spans="1:6">
      <c r="A83" s="66" t="s">
        <v>831</v>
      </c>
      <c r="B83" s="70"/>
      <c r="C83" s="549"/>
      <c r="D83" s="549"/>
      <c r="E83" s="549"/>
      <c r="F83" s="551">
        <f t="shared" ref="F83:F96" si="4">C83-E83</f>
        <v>0</v>
      </c>
    </row>
    <row r="84" spans="1:6">
      <c r="A84" s="66" t="s">
        <v>549</v>
      </c>
      <c r="B84" s="70"/>
      <c r="C84" s="549"/>
      <c r="D84" s="549"/>
      <c r="E84" s="549"/>
      <c r="F84" s="551">
        <f t="shared" si="4"/>
        <v>0</v>
      </c>
    </row>
    <row r="85" spans="1:6">
      <c r="A85" s="66" t="s">
        <v>552</v>
      </c>
      <c r="B85" s="70"/>
      <c r="C85" s="549"/>
      <c r="D85" s="549"/>
      <c r="E85" s="549"/>
      <c r="F85" s="551">
        <f t="shared" si="4"/>
        <v>0</v>
      </c>
    </row>
    <row r="86" spans="1:6">
      <c r="A86" s="66">
        <v>5</v>
      </c>
      <c r="B86" s="67"/>
      <c r="C86" s="549"/>
      <c r="D86" s="549"/>
      <c r="E86" s="549"/>
      <c r="F86" s="551">
        <f t="shared" si="4"/>
        <v>0</v>
      </c>
    </row>
    <row r="87" spans="1:6">
      <c r="A87" s="66">
        <v>6</v>
      </c>
      <c r="B87" s="67"/>
      <c r="C87" s="549"/>
      <c r="D87" s="549"/>
      <c r="E87" s="549"/>
      <c r="F87" s="551">
        <f t="shared" si="4"/>
        <v>0</v>
      </c>
    </row>
    <row r="88" spans="1:6">
      <c r="A88" s="66">
        <v>7</v>
      </c>
      <c r="B88" s="67"/>
      <c r="C88" s="549"/>
      <c r="D88" s="549"/>
      <c r="E88" s="549"/>
      <c r="F88" s="551">
        <f t="shared" si="4"/>
        <v>0</v>
      </c>
    </row>
    <row r="89" spans="1:6">
      <c r="A89" s="66">
        <v>8</v>
      </c>
      <c r="B89" s="67"/>
      <c r="C89" s="549"/>
      <c r="D89" s="549"/>
      <c r="E89" s="549"/>
      <c r="F89" s="551">
        <f t="shared" si="4"/>
        <v>0</v>
      </c>
    </row>
    <row r="90" spans="1:6" ht="12" customHeight="1">
      <c r="A90" s="66">
        <v>9</v>
      </c>
      <c r="B90" s="67"/>
      <c r="C90" s="549"/>
      <c r="D90" s="549"/>
      <c r="E90" s="549"/>
      <c r="F90" s="551">
        <f t="shared" si="4"/>
        <v>0</v>
      </c>
    </row>
    <row r="91" spans="1:6">
      <c r="A91" s="66">
        <v>10</v>
      </c>
      <c r="B91" s="67"/>
      <c r="C91" s="549"/>
      <c r="D91" s="549"/>
      <c r="E91" s="549"/>
      <c r="F91" s="551">
        <f t="shared" si="4"/>
        <v>0</v>
      </c>
    </row>
    <row r="92" spans="1:6">
      <c r="A92" s="66">
        <v>11</v>
      </c>
      <c r="B92" s="67"/>
      <c r="C92" s="549"/>
      <c r="D92" s="549"/>
      <c r="E92" s="549"/>
      <c r="F92" s="551">
        <f t="shared" si="4"/>
        <v>0</v>
      </c>
    </row>
    <row r="93" spans="1:6">
      <c r="A93" s="66">
        <v>12</v>
      </c>
      <c r="B93" s="67"/>
      <c r="C93" s="549"/>
      <c r="D93" s="549"/>
      <c r="E93" s="549"/>
      <c r="F93" s="551">
        <f t="shared" si="4"/>
        <v>0</v>
      </c>
    </row>
    <row r="94" spans="1:6">
      <c r="A94" s="66">
        <v>13</v>
      </c>
      <c r="B94" s="67"/>
      <c r="C94" s="549"/>
      <c r="D94" s="549"/>
      <c r="E94" s="549"/>
      <c r="F94" s="551">
        <f t="shared" si="4"/>
        <v>0</v>
      </c>
    </row>
    <row r="95" spans="1:6" ht="12" customHeight="1">
      <c r="A95" s="66">
        <v>14</v>
      </c>
      <c r="B95" s="67"/>
      <c r="C95" s="549"/>
      <c r="D95" s="549"/>
      <c r="E95" s="549"/>
      <c r="F95" s="551">
        <f t="shared" si="4"/>
        <v>0</v>
      </c>
    </row>
    <row r="96" spans="1:6">
      <c r="A96" s="66">
        <v>15</v>
      </c>
      <c r="B96" s="67"/>
      <c r="C96" s="549"/>
      <c r="D96" s="549"/>
      <c r="E96" s="549"/>
      <c r="F96" s="551">
        <f t="shared" si="4"/>
        <v>0</v>
      </c>
    </row>
    <row r="97" spans="1:16" ht="15" customHeight="1">
      <c r="A97" s="68" t="s">
        <v>564</v>
      </c>
      <c r="B97" s="69" t="s">
        <v>843</v>
      </c>
      <c r="C97" s="535">
        <f>SUM(C82:C96)</f>
        <v>0</v>
      </c>
      <c r="D97" s="535"/>
      <c r="E97" s="535">
        <f>SUM(E82:E96)</f>
        <v>0</v>
      </c>
      <c r="F97" s="550">
        <f>SUM(F82:F96)</f>
        <v>0</v>
      </c>
      <c r="G97" s="526"/>
      <c r="H97" s="526"/>
      <c r="I97" s="526"/>
      <c r="J97" s="526"/>
      <c r="K97" s="526"/>
      <c r="L97" s="526"/>
      <c r="M97" s="526"/>
      <c r="N97" s="526"/>
      <c r="O97" s="526"/>
      <c r="P97" s="526"/>
    </row>
    <row r="98" spans="1:16" ht="15.75" customHeight="1">
      <c r="A98" s="66" t="s">
        <v>833</v>
      </c>
      <c r="B98" s="70"/>
      <c r="C98" s="535"/>
      <c r="D98" s="535"/>
      <c r="E98" s="535"/>
      <c r="F98" s="550"/>
    </row>
    <row r="99" spans="1:16">
      <c r="A99" s="66" t="s">
        <v>543</v>
      </c>
      <c r="B99" s="70"/>
      <c r="C99" s="549"/>
      <c r="D99" s="549"/>
      <c r="E99" s="549"/>
      <c r="F99" s="551">
        <f>C99-E99</f>
        <v>0</v>
      </c>
    </row>
    <row r="100" spans="1:16">
      <c r="A100" s="66" t="s">
        <v>546</v>
      </c>
      <c r="B100" s="70"/>
      <c r="C100" s="549"/>
      <c r="D100" s="549"/>
      <c r="E100" s="549"/>
      <c r="F100" s="551">
        <f t="shared" ref="F100:F113" si="5">C100-E100</f>
        <v>0</v>
      </c>
    </row>
    <row r="101" spans="1:16">
      <c r="A101" s="66" t="s">
        <v>549</v>
      </c>
      <c r="B101" s="70"/>
      <c r="C101" s="549"/>
      <c r="D101" s="549"/>
      <c r="E101" s="549"/>
      <c r="F101" s="551">
        <f t="shared" si="5"/>
        <v>0</v>
      </c>
    </row>
    <row r="102" spans="1:16">
      <c r="A102" s="66" t="s">
        <v>552</v>
      </c>
      <c r="B102" s="70"/>
      <c r="C102" s="549"/>
      <c r="D102" s="549"/>
      <c r="E102" s="549"/>
      <c r="F102" s="551">
        <f t="shared" si="5"/>
        <v>0</v>
      </c>
    </row>
    <row r="103" spans="1:16">
      <c r="A103" s="66">
        <v>5</v>
      </c>
      <c r="B103" s="67"/>
      <c r="C103" s="549"/>
      <c r="D103" s="549"/>
      <c r="E103" s="549"/>
      <c r="F103" s="551">
        <f t="shared" si="5"/>
        <v>0</v>
      </c>
    </row>
    <row r="104" spans="1:16">
      <c r="A104" s="66">
        <v>6</v>
      </c>
      <c r="B104" s="67"/>
      <c r="C104" s="549"/>
      <c r="D104" s="549"/>
      <c r="E104" s="549"/>
      <c r="F104" s="551">
        <f t="shared" si="5"/>
        <v>0</v>
      </c>
    </row>
    <row r="105" spans="1:16">
      <c r="A105" s="66">
        <v>7</v>
      </c>
      <c r="B105" s="67"/>
      <c r="C105" s="549"/>
      <c r="D105" s="549"/>
      <c r="E105" s="549"/>
      <c r="F105" s="551">
        <f t="shared" si="5"/>
        <v>0</v>
      </c>
    </row>
    <row r="106" spans="1:16">
      <c r="A106" s="66">
        <v>8</v>
      </c>
      <c r="B106" s="67"/>
      <c r="C106" s="549"/>
      <c r="D106" s="549"/>
      <c r="E106" s="549"/>
      <c r="F106" s="551">
        <f t="shared" si="5"/>
        <v>0</v>
      </c>
    </row>
    <row r="107" spans="1:16" ht="12" customHeight="1">
      <c r="A107" s="66">
        <v>9</v>
      </c>
      <c r="B107" s="67"/>
      <c r="C107" s="549"/>
      <c r="D107" s="549"/>
      <c r="E107" s="549"/>
      <c r="F107" s="551">
        <f t="shared" si="5"/>
        <v>0</v>
      </c>
    </row>
    <row r="108" spans="1:16">
      <c r="A108" s="66">
        <v>10</v>
      </c>
      <c r="B108" s="67"/>
      <c r="C108" s="549"/>
      <c r="D108" s="549"/>
      <c r="E108" s="549"/>
      <c r="F108" s="551">
        <f t="shared" si="5"/>
        <v>0</v>
      </c>
    </row>
    <row r="109" spans="1:16">
      <c r="A109" s="66">
        <v>11</v>
      </c>
      <c r="B109" s="67"/>
      <c r="C109" s="549"/>
      <c r="D109" s="549"/>
      <c r="E109" s="549"/>
      <c r="F109" s="551">
        <f t="shared" si="5"/>
        <v>0</v>
      </c>
    </row>
    <row r="110" spans="1:16">
      <c r="A110" s="66">
        <v>12</v>
      </c>
      <c r="B110" s="67"/>
      <c r="C110" s="549"/>
      <c r="D110" s="549"/>
      <c r="E110" s="549"/>
      <c r="F110" s="551">
        <f t="shared" si="5"/>
        <v>0</v>
      </c>
    </row>
    <row r="111" spans="1:16">
      <c r="A111" s="66">
        <v>13</v>
      </c>
      <c r="B111" s="67"/>
      <c r="C111" s="549"/>
      <c r="D111" s="549"/>
      <c r="E111" s="549"/>
      <c r="F111" s="551">
        <f t="shared" si="5"/>
        <v>0</v>
      </c>
    </row>
    <row r="112" spans="1:16" ht="12" customHeight="1">
      <c r="A112" s="66">
        <v>14</v>
      </c>
      <c r="B112" s="67"/>
      <c r="C112" s="549"/>
      <c r="D112" s="549"/>
      <c r="E112" s="549"/>
      <c r="F112" s="551">
        <f t="shared" si="5"/>
        <v>0</v>
      </c>
    </row>
    <row r="113" spans="1:16">
      <c r="A113" s="66">
        <v>15</v>
      </c>
      <c r="B113" s="67"/>
      <c r="C113" s="549"/>
      <c r="D113" s="549"/>
      <c r="E113" s="549"/>
      <c r="F113" s="551">
        <f t="shared" si="5"/>
        <v>0</v>
      </c>
    </row>
    <row r="114" spans="1:16" ht="11.25" customHeight="1">
      <c r="A114" s="68" t="s">
        <v>581</v>
      </c>
      <c r="B114" s="69" t="s">
        <v>844</v>
      </c>
      <c r="C114" s="535">
        <f>SUM(C99:C113)</f>
        <v>0</v>
      </c>
      <c r="D114" s="535"/>
      <c r="E114" s="535">
        <f>SUM(E99:E113)</f>
        <v>0</v>
      </c>
      <c r="F114" s="550">
        <f>SUM(F99:F113)</f>
        <v>0</v>
      </c>
      <c r="G114" s="526"/>
      <c r="H114" s="526"/>
      <c r="I114" s="526"/>
      <c r="J114" s="526"/>
      <c r="K114" s="526"/>
      <c r="L114" s="526"/>
      <c r="M114" s="526"/>
      <c r="N114" s="526"/>
      <c r="O114" s="526"/>
      <c r="P114" s="526"/>
    </row>
    <row r="115" spans="1:16" ht="15" customHeight="1">
      <c r="A115" s="66" t="s">
        <v>835</v>
      </c>
      <c r="B115" s="70"/>
      <c r="C115" s="535"/>
      <c r="D115" s="535"/>
      <c r="E115" s="535"/>
      <c r="F115" s="550"/>
    </row>
    <row r="116" spans="1:16">
      <c r="A116" s="66" t="s">
        <v>543</v>
      </c>
      <c r="B116" s="70"/>
      <c r="C116" s="549"/>
      <c r="D116" s="549"/>
      <c r="E116" s="549"/>
      <c r="F116" s="551">
        <f>C116-E116</f>
        <v>0</v>
      </c>
    </row>
    <row r="117" spans="1:16">
      <c r="A117" s="66" t="s">
        <v>546</v>
      </c>
      <c r="B117" s="70"/>
      <c r="C117" s="549"/>
      <c r="D117" s="549"/>
      <c r="E117" s="549"/>
      <c r="F117" s="551">
        <f t="shared" ref="F117:F130" si="6">C117-E117</f>
        <v>0</v>
      </c>
    </row>
    <row r="118" spans="1:16">
      <c r="A118" s="66" t="s">
        <v>549</v>
      </c>
      <c r="B118" s="70"/>
      <c r="C118" s="549"/>
      <c r="D118" s="549"/>
      <c r="E118" s="549"/>
      <c r="F118" s="551">
        <f t="shared" si="6"/>
        <v>0</v>
      </c>
    </row>
    <row r="119" spans="1:16">
      <c r="A119" s="66" t="s">
        <v>552</v>
      </c>
      <c r="B119" s="70"/>
      <c r="C119" s="549"/>
      <c r="D119" s="549"/>
      <c r="E119" s="549"/>
      <c r="F119" s="551">
        <f t="shared" si="6"/>
        <v>0</v>
      </c>
    </row>
    <row r="120" spans="1:16">
      <c r="A120" s="66">
        <v>5</v>
      </c>
      <c r="B120" s="67"/>
      <c r="C120" s="549"/>
      <c r="D120" s="549"/>
      <c r="E120" s="549"/>
      <c r="F120" s="551">
        <f t="shared" si="6"/>
        <v>0</v>
      </c>
    </row>
    <row r="121" spans="1:16">
      <c r="A121" s="66">
        <v>6</v>
      </c>
      <c r="B121" s="67"/>
      <c r="C121" s="549"/>
      <c r="D121" s="549"/>
      <c r="E121" s="549"/>
      <c r="F121" s="551">
        <f t="shared" si="6"/>
        <v>0</v>
      </c>
    </row>
    <row r="122" spans="1:16">
      <c r="A122" s="66">
        <v>7</v>
      </c>
      <c r="B122" s="67"/>
      <c r="C122" s="549"/>
      <c r="D122" s="549"/>
      <c r="E122" s="549"/>
      <c r="F122" s="551">
        <f t="shared" si="6"/>
        <v>0</v>
      </c>
    </row>
    <row r="123" spans="1:16">
      <c r="A123" s="66">
        <v>8</v>
      </c>
      <c r="B123" s="67"/>
      <c r="C123" s="549"/>
      <c r="D123" s="549"/>
      <c r="E123" s="549"/>
      <c r="F123" s="551">
        <f t="shared" si="6"/>
        <v>0</v>
      </c>
    </row>
    <row r="124" spans="1:16" ht="12" customHeight="1">
      <c r="A124" s="66">
        <v>9</v>
      </c>
      <c r="B124" s="67"/>
      <c r="C124" s="549"/>
      <c r="D124" s="549"/>
      <c r="E124" s="549"/>
      <c r="F124" s="551">
        <f t="shared" si="6"/>
        <v>0</v>
      </c>
    </row>
    <row r="125" spans="1:16">
      <c r="A125" s="66">
        <v>10</v>
      </c>
      <c r="B125" s="67"/>
      <c r="C125" s="549"/>
      <c r="D125" s="549"/>
      <c r="E125" s="549"/>
      <c r="F125" s="551">
        <f t="shared" si="6"/>
        <v>0</v>
      </c>
    </row>
    <row r="126" spans="1:16">
      <c r="A126" s="66">
        <v>11</v>
      </c>
      <c r="B126" s="67"/>
      <c r="C126" s="549"/>
      <c r="D126" s="549"/>
      <c r="E126" s="549"/>
      <c r="F126" s="551">
        <f t="shared" si="6"/>
        <v>0</v>
      </c>
    </row>
    <row r="127" spans="1:16">
      <c r="A127" s="66">
        <v>12</v>
      </c>
      <c r="B127" s="67"/>
      <c r="C127" s="549"/>
      <c r="D127" s="549"/>
      <c r="E127" s="549"/>
      <c r="F127" s="551">
        <f t="shared" si="6"/>
        <v>0</v>
      </c>
    </row>
    <row r="128" spans="1:16">
      <c r="A128" s="66">
        <v>13</v>
      </c>
      <c r="B128" s="67"/>
      <c r="C128" s="549"/>
      <c r="D128" s="549"/>
      <c r="E128" s="549"/>
      <c r="F128" s="551">
        <f t="shared" si="6"/>
        <v>0</v>
      </c>
    </row>
    <row r="129" spans="1:16" ht="12" customHeight="1">
      <c r="A129" s="66">
        <v>14</v>
      </c>
      <c r="B129" s="67"/>
      <c r="C129" s="549"/>
      <c r="D129" s="549"/>
      <c r="E129" s="549"/>
      <c r="F129" s="551">
        <f t="shared" si="6"/>
        <v>0</v>
      </c>
    </row>
    <row r="130" spans="1:16">
      <c r="A130" s="66">
        <v>15</v>
      </c>
      <c r="B130" s="67"/>
      <c r="C130" s="549"/>
      <c r="D130" s="549"/>
      <c r="E130" s="549"/>
      <c r="F130" s="551">
        <f t="shared" si="6"/>
        <v>0</v>
      </c>
    </row>
    <row r="131" spans="1:16" ht="15.75" customHeight="1">
      <c r="A131" s="68" t="s">
        <v>600</v>
      </c>
      <c r="B131" s="69" t="s">
        <v>845</v>
      </c>
      <c r="C131" s="535">
        <f>SUM(C116:C130)</f>
        <v>0</v>
      </c>
      <c r="D131" s="535"/>
      <c r="E131" s="535">
        <f>SUM(E116:E130)</f>
        <v>0</v>
      </c>
      <c r="F131" s="550">
        <f>SUM(F116:F130)</f>
        <v>0</v>
      </c>
      <c r="G131" s="526"/>
      <c r="H131" s="526"/>
      <c r="I131" s="526"/>
      <c r="J131" s="526"/>
      <c r="K131" s="526"/>
      <c r="L131" s="526"/>
      <c r="M131" s="526"/>
      <c r="N131" s="526"/>
      <c r="O131" s="526"/>
      <c r="P131" s="526"/>
    </row>
    <row r="132" spans="1:16" ht="12.75" customHeight="1">
      <c r="A132" s="66" t="s">
        <v>837</v>
      </c>
      <c r="B132" s="70"/>
      <c r="C132" s="535"/>
      <c r="D132" s="535"/>
      <c r="E132" s="535"/>
      <c r="F132" s="550"/>
    </row>
    <row r="133" spans="1:16">
      <c r="A133" s="66" t="s">
        <v>543</v>
      </c>
      <c r="B133" s="70"/>
      <c r="C133" s="549"/>
      <c r="D133" s="549"/>
      <c r="E133" s="549"/>
      <c r="F133" s="551">
        <f>C133-E133</f>
        <v>0</v>
      </c>
    </row>
    <row r="134" spans="1:16">
      <c r="A134" s="66" t="s">
        <v>546</v>
      </c>
      <c r="B134" s="70"/>
      <c r="C134" s="549"/>
      <c r="D134" s="549"/>
      <c r="E134" s="549"/>
      <c r="F134" s="551">
        <f t="shared" ref="F134:F147" si="7">C134-E134</f>
        <v>0</v>
      </c>
    </row>
    <row r="135" spans="1:16">
      <c r="A135" s="66" t="s">
        <v>549</v>
      </c>
      <c r="B135" s="70"/>
      <c r="C135" s="549"/>
      <c r="D135" s="549"/>
      <c r="E135" s="549"/>
      <c r="F135" s="551">
        <f t="shared" si="7"/>
        <v>0</v>
      </c>
    </row>
    <row r="136" spans="1:16">
      <c r="A136" s="66" t="s">
        <v>552</v>
      </c>
      <c r="B136" s="70"/>
      <c r="C136" s="549"/>
      <c r="D136" s="549"/>
      <c r="E136" s="549"/>
      <c r="F136" s="551">
        <f t="shared" si="7"/>
        <v>0</v>
      </c>
    </row>
    <row r="137" spans="1:16">
      <c r="A137" s="66">
        <v>5</v>
      </c>
      <c r="B137" s="67"/>
      <c r="C137" s="549"/>
      <c r="D137" s="549"/>
      <c r="E137" s="549"/>
      <c r="F137" s="551">
        <f t="shared" si="7"/>
        <v>0</v>
      </c>
    </row>
    <row r="138" spans="1:16">
      <c r="A138" s="66">
        <v>6</v>
      </c>
      <c r="B138" s="67"/>
      <c r="C138" s="549"/>
      <c r="D138" s="549"/>
      <c r="E138" s="549"/>
      <c r="F138" s="551">
        <f t="shared" si="7"/>
        <v>0</v>
      </c>
    </row>
    <row r="139" spans="1:16">
      <c r="A139" s="66">
        <v>7</v>
      </c>
      <c r="B139" s="67"/>
      <c r="C139" s="549"/>
      <c r="D139" s="549"/>
      <c r="E139" s="549"/>
      <c r="F139" s="551">
        <f t="shared" si="7"/>
        <v>0</v>
      </c>
    </row>
    <row r="140" spans="1:16">
      <c r="A140" s="66">
        <v>8</v>
      </c>
      <c r="B140" s="67"/>
      <c r="C140" s="549"/>
      <c r="D140" s="549"/>
      <c r="E140" s="549"/>
      <c r="F140" s="551">
        <f t="shared" si="7"/>
        <v>0</v>
      </c>
    </row>
    <row r="141" spans="1:16" ht="12" customHeight="1">
      <c r="A141" s="66">
        <v>9</v>
      </c>
      <c r="B141" s="67"/>
      <c r="C141" s="549"/>
      <c r="D141" s="549"/>
      <c r="E141" s="549"/>
      <c r="F141" s="551">
        <f t="shared" si="7"/>
        <v>0</v>
      </c>
    </row>
    <row r="142" spans="1:16">
      <c r="A142" s="66">
        <v>10</v>
      </c>
      <c r="B142" s="67"/>
      <c r="C142" s="549"/>
      <c r="D142" s="549"/>
      <c r="E142" s="549"/>
      <c r="F142" s="551">
        <f t="shared" si="7"/>
        <v>0</v>
      </c>
    </row>
    <row r="143" spans="1:16">
      <c r="A143" s="66">
        <v>11</v>
      </c>
      <c r="B143" s="67"/>
      <c r="C143" s="549"/>
      <c r="D143" s="549"/>
      <c r="E143" s="549"/>
      <c r="F143" s="551">
        <f t="shared" si="7"/>
        <v>0</v>
      </c>
    </row>
    <row r="144" spans="1:16">
      <c r="A144" s="66">
        <v>12</v>
      </c>
      <c r="B144" s="67"/>
      <c r="C144" s="549"/>
      <c r="D144" s="549"/>
      <c r="E144" s="549"/>
      <c r="F144" s="551">
        <f t="shared" si="7"/>
        <v>0</v>
      </c>
    </row>
    <row r="145" spans="1:16">
      <c r="A145" s="66">
        <v>13</v>
      </c>
      <c r="B145" s="67"/>
      <c r="C145" s="549"/>
      <c r="D145" s="549"/>
      <c r="E145" s="549"/>
      <c r="F145" s="551">
        <f t="shared" si="7"/>
        <v>0</v>
      </c>
    </row>
    <row r="146" spans="1:16" ht="12" customHeight="1">
      <c r="A146" s="66">
        <v>14</v>
      </c>
      <c r="B146" s="67"/>
      <c r="C146" s="549"/>
      <c r="D146" s="549"/>
      <c r="E146" s="549"/>
      <c r="F146" s="551">
        <f t="shared" si="7"/>
        <v>0</v>
      </c>
    </row>
    <row r="147" spans="1:16">
      <c r="A147" s="66">
        <v>15</v>
      </c>
      <c r="B147" s="67"/>
      <c r="C147" s="549"/>
      <c r="D147" s="549"/>
      <c r="E147" s="549"/>
      <c r="F147" s="551">
        <f t="shared" si="7"/>
        <v>0</v>
      </c>
    </row>
    <row r="148" spans="1:16" ht="17.25" customHeight="1">
      <c r="A148" s="68" t="s">
        <v>838</v>
      </c>
      <c r="B148" s="69" t="s">
        <v>846</v>
      </c>
      <c r="C148" s="535">
        <f>SUM(C133:C147)</f>
        <v>0</v>
      </c>
      <c r="D148" s="535"/>
      <c r="E148" s="535">
        <f>SUM(E133:E147)</f>
        <v>0</v>
      </c>
      <c r="F148" s="550">
        <f>SUM(F133:F147)</f>
        <v>0</v>
      </c>
      <c r="G148" s="526"/>
      <c r="H148" s="526"/>
      <c r="I148" s="526"/>
      <c r="J148" s="526"/>
      <c r="K148" s="526"/>
      <c r="L148" s="526"/>
      <c r="M148" s="526"/>
      <c r="N148" s="526"/>
      <c r="O148" s="526"/>
      <c r="P148" s="526"/>
    </row>
    <row r="149" spans="1:16" ht="19.5" customHeight="1">
      <c r="A149" s="71" t="s">
        <v>847</v>
      </c>
      <c r="B149" s="69" t="s">
        <v>848</v>
      </c>
      <c r="C149" s="535">
        <f>C148+C131+C114+C97</f>
        <v>0</v>
      </c>
      <c r="D149" s="535"/>
      <c r="E149" s="535">
        <f>E148+E131+E114+E97</f>
        <v>0</v>
      </c>
      <c r="F149" s="550">
        <f>F148+F131+F114+F97</f>
        <v>0</v>
      </c>
      <c r="G149" s="526"/>
      <c r="H149" s="526"/>
      <c r="I149" s="526"/>
      <c r="J149" s="526"/>
      <c r="K149" s="526"/>
      <c r="L149" s="526"/>
      <c r="M149" s="526"/>
      <c r="N149" s="526"/>
      <c r="O149" s="526"/>
      <c r="P149" s="526"/>
    </row>
    <row r="150" spans="1:16" ht="19.5" customHeight="1">
      <c r="A150" s="72"/>
      <c r="B150" s="73"/>
      <c r="C150" s="74"/>
      <c r="D150" s="74"/>
      <c r="E150" s="74"/>
      <c r="F150" s="74"/>
    </row>
    <row r="151" spans="1:16">
      <c r="A151" s="559" t="s">
        <v>863</v>
      </c>
      <c r="B151" s="560"/>
      <c r="C151" s="643" t="s">
        <v>849</v>
      </c>
      <c r="D151" s="643"/>
      <c r="E151" s="643"/>
      <c r="F151" s="643"/>
    </row>
    <row r="152" spans="1:16">
      <c r="A152" s="75"/>
      <c r="B152" s="76"/>
      <c r="C152" s="75"/>
      <c r="D152" s="75"/>
      <c r="E152" s="75"/>
      <c r="F152" s="75"/>
    </row>
    <row r="153" spans="1:16">
      <c r="A153" s="75"/>
      <c r="B153" s="76"/>
      <c r="C153" s="643" t="s">
        <v>855</v>
      </c>
      <c r="D153" s="643"/>
      <c r="E153" s="643"/>
      <c r="F153" s="643"/>
    </row>
    <row r="154" spans="1:16">
      <c r="C154" s="75"/>
      <c r="E154" s="75"/>
    </row>
  </sheetData>
  <mergeCells count="5">
    <mergeCell ref="C153:F153"/>
    <mergeCell ref="C151:F151"/>
    <mergeCell ref="B5:C5"/>
    <mergeCell ref="B6:C6"/>
    <mergeCell ref="B7:C7"/>
  </mergeCells>
  <phoneticPr fontId="30" type="noConversion"/>
  <dataValidations count="1">
    <dataValidation type="decimal" allowBlank="1" showInputMessage="1" showErrorMessage="1" errorTitle="Невалиден формат" error="Стойността в клетката може да съдържа само положително число.&#10;&#10;За да коригирате натиснете Retry. За да се откажете натиснете Cancel." sqref="C12:F26 C29:F43 C46:F60 C63:F77 C82:F96 C99:F113 C116:F130 C133:F147">
      <formula1>0</formula1>
      <formula2>9999999999999990</formula2>
    </dataValidation>
  </dataValidations>
  <printOptions horizontalCentered="1" verticalCentered="1"/>
  <pageMargins left="0.23" right="0.25" top="0.22" bottom="0.51181102362204722" header="0.22" footer="0.51181102362204722"/>
  <pageSetup paperSize="9" scale="75" orientation="portrait" horizontalDpi="300" verticalDpi="300" r:id="rId1"/>
  <headerFooter alignWithMargins="0">
    <oddHeader>&amp;R&amp;"Times New Roman Cyr,Regular"&amp;9СПРАВКА ПО ОБРАЗЕЦ №  8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4</vt:i4>
      </vt:variant>
    </vt:vector>
  </HeadingPairs>
  <TitlesOfParts>
    <vt:vector size="12" baseType="lpstr">
      <vt:lpstr>справка №1-БАЛАНС</vt:lpstr>
      <vt:lpstr>справка №2-ОТЧЕТ ЗА ДОХОДИТЕ</vt:lpstr>
      <vt:lpstr>справка №3-ОПП по прекия метод</vt:lpstr>
      <vt:lpstr>справка №4-ОСК</vt:lpstr>
      <vt:lpstr>справка №5</vt:lpstr>
      <vt:lpstr>справка №6</vt:lpstr>
      <vt:lpstr>справка №7</vt:lpstr>
      <vt:lpstr>справка №8</vt:lpstr>
      <vt:lpstr>_1_0011</vt:lpstr>
      <vt:lpstr>'справка №4-ОСК'!Print_Area</vt:lpstr>
      <vt:lpstr>'справка №8'!Print_Area</vt:lpstr>
      <vt:lpstr>'справка №1-БАЛАНС'!Print_Titles</vt:lpstr>
    </vt:vector>
  </TitlesOfParts>
  <Company>SSEC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Ilonka Tzekova</dc:creator>
  <cp:lastModifiedBy>sstefanov</cp:lastModifiedBy>
  <cp:lastPrinted>2009-10-30T08:30:34Z</cp:lastPrinted>
  <dcterms:created xsi:type="dcterms:W3CDTF">2000-06-29T12:02:40Z</dcterms:created>
  <dcterms:modified xsi:type="dcterms:W3CDTF">2009-10-30T11:28:53Z</dcterms:modified>
</cp:coreProperties>
</file>